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Работа\Статьи\Губанова\Pseudocalanus\Загрузка\AppendixA_B\"/>
    </mc:Choice>
  </mc:AlternateContent>
  <bookViews>
    <workbookView xWindow="0" yWindow="0" windowWidth="21375" windowHeight="9120"/>
  </bookViews>
  <sheets>
    <sheet name="Supplemen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S37" i="1"/>
  <c r="R37" i="1"/>
  <c r="Q37" i="1"/>
  <c r="P37" i="1"/>
  <c r="O37" i="1"/>
  <c r="N37" i="1"/>
  <c r="S36" i="1"/>
  <c r="R36" i="1"/>
  <c r="P36" i="1"/>
  <c r="O36" i="1"/>
  <c r="N36" i="1"/>
  <c r="M37" i="1"/>
  <c r="L37" i="1"/>
  <c r="M36" i="1"/>
  <c r="AM19" i="1"/>
  <c r="AL19" i="1"/>
  <c r="AK19" i="1"/>
  <c r="AJ19" i="1"/>
  <c r="AI19" i="1"/>
  <c r="AH19" i="1"/>
  <c r="AG19" i="1"/>
  <c r="AF19" i="1"/>
  <c r="AM18" i="1"/>
  <c r="AL18" i="1"/>
  <c r="AK18" i="1"/>
  <c r="AJ18" i="1"/>
  <c r="AI18" i="1"/>
  <c r="AH18" i="1"/>
  <c r="AG18" i="1"/>
  <c r="AF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N4" i="1"/>
  <c r="AN3" i="1"/>
  <c r="AN2" i="1"/>
  <c r="AB26" i="1"/>
  <c r="AB27" i="1"/>
  <c r="L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I43" i="1"/>
  <c r="H43" i="1"/>
  <c r="G43" i="1"/>
  <c r="F43" i="1"/>
  <c r="E43" i="1"/>
  <c r="D43" i="1"/>
  <c r="B43" i="1"/>
  <c r="I42" i="1"/>
  <c r="H42" i="1"/>
  <c r="G42" i="1"/>
  <c r="F42" i="1"/>
  <c r="E42" i="1"/>
  <c r="D42" i="1"/>
  <c r="C42" i="1"/>
  <c r="B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C27" i="1"/>
  <c r="AA27" i="1"/>
  <c r="Z27" i="1"/>
  <c r="Y27" i="1"/>
  <c r="X27" i="1"/>
  <c r="W27" i="1"/>
  <c r="V27" i="1"/>
  <c r="AC26" i="1"/>
  <c r="AA26" i="1"/>
  <c r="Z26" i="1"/>
  <c r="Y26" i="1"/>
  <c r="X26" i="1"/>
  <c r="W26" i="1"/>
  <c r="V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T36" i="1" l="1"/>
  <c r="T37" i="1"/>
  <c r="AN19" i="1"/>
  <c r="AN18" i="1"/>
  <c r="J42" i="1"/>
  <c r="J43" i="1"/>
  <c r="AD27" i="1"/>
  <c r="AD26" i="1"/>
</calcChain>
</file>

<file path=xl/sharedStrings.xml><?xml version="1.0" encoding="utf-8"?>
<sst xmlns="http://schemas.openxmlformats.org/spreadsheetml/2006/main" count="61" uniqueCount="21">
  <si>
    <t>L</t>
  </si>
  <si>
    <t>A1</t>
  </si>
  <si>
    <t>Pr</t>
  </si>
  <si>
    <t xml:space="preserve">Ur </t>
  </si>
  <si>
    <t>G</t>
  </si>
  <si>
    <t>A1/L</t>
  </si>
  <si>
    <t>Pr/Ur</t>
  </si>
  <si>
    <t>G/Ur</t>
  </si>
  <si>
    <t>G/Pr</t>
  </si>
  <si>
    <t>SD</t>
  </si>
  <si>
    <t>Average</t>
  </si>
  <si>
    <r>
      <t xml:space="preserve">P. acuspes </t>
    </r>
    <r>
      <rPr>
        <sz val="11"/>
        <color rgb="FFFF0000"/>
        <rFont val="Arial"/>
        <family val="2"/>
        <charset val="204"/>
      </rPr>
      <t>(04.2017)</t>
    </r>
  </si>
  <si>
    <r>
      <t xml:space="preserve">P. acuspes </t>
    </r>
    <r>
      <rPr>
        <sz val="11"/>
        <color rgb="FFFF0000"/>
        <rFont val="Arial"/>
        <family val="2"/>
        <charset val="204"/>
      </rPr>
      <t>(11.2021)</t>
    </r>
  </si>
  <si>
    <r>
      <t xml:space="preserve">P.elongatus </t>
    </r>
    <r>
      <rPr>
        <sz val="11"/>
        <color rgb="FF0000FF"/>
        <rFont val="Arial"/>
        <family val="2"/>
        <charset val="204"/>
      </rPr>
      <t>(02.2024)</t>
    </r>
  </si>
  <si>
    <t>%</t>
  </si>
  <si>
    <r>
      <t>P. acuspes</t>
    </r>
    <r>
      <rPr>
        <b/>
        <sz val="11"/>
        <color rgb="FFFF0000"/>
        <rFont val="Arial"/>
        <family val="2"/>
        <charset val="204"/>
      </rPr>
      <t xml:space="preserve"> </t>
    </r>
    <r>
      <rPr>
        <sz val="11"/>
        <color rgb="FFFF0000"/>
        <rFont val="Arial"/>
        <family val="2"/>
        <charset val="204"/>
      </rPr>
      <t>(04.2017 + 11.2021)</t>
    </r>
  </si>
  <si>
    <t>total body length, mm</t>
  </si>
  <si>
    <t xml:space="preserve">antennule length, mm </t>
  </si>
  <si>
    <t>prosome length, mm</t>
  </si>
  <si>
    <t>urosome length, mm</t>
  </si>
  <si>
    <t>genital segment o urocome length,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</si>
</sst>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  <font>
      <sz val="10"/>
      <color rgb="FF00B05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i/>
      <sz val="11"/>
      <color rgb="FF0000FF"/>
      <name val="Arial"/>
      <family val="2"/>
      <charset val="204"/>
    </font>
    <font>
      <sz val="11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 applyBorder="1"/>
    <xf numFmtId="2" fontId="2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/>
    <xf numFmtId="2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2" fontId="2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9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2" fontId="6" fillId="0" borderId="0" xfId="0" applyNumberFormat="1" applyFont="1" applyFill="1" applyBorder="1"/>
    <xf numFmtId="164" fontId="6" fillId="0" borderId="0" xfId="0" applyNumberFormat="1" applyFont="1" applyFill="1" applyBorder="1"/>
    <xf numFmtId="2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/>
    <xf numFmtId="164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2" fontId="4" fillId="0" borderId="0" xfId="0" applyNumberFormat="1" applyFont="1" applyBorder="1" applyAlignment="1">
      <alignment horizontal="right"/>
    </xf>
    <xf numFmtId="2" fontId="4" fillId="0" borderId="0" xfId="0" applyNumberFormat="1" applyFont="1" applyBorder="1"/>
    <xf numFmtId="2" fontId="2" fillId="0" borderId="0" xfId="0" applyNumberFormat="1" applyFont="1" applyAlignment="1">
      <alignment horizontal="right"/>
    </xf>
    <xf numFmtId="0" fontId="4" fillId="0" borderId="0" xfId="0" applyFont="1" applyBorder="1"/>
    <xf numFmtId="164" fontId="5" fillId="0" borderId="0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1" xfId="0" applyFont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1" xfId="0" applyFont="1" applyBorder="1"/>
    <xf numFmtId="0" fontId="1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6"/>
  <sheetViews>
    <sheetView tabSelected="1" workbookViewId="0">
      <selection activeCell="AQ26" sqref="AQ26"/>
    </sheetView>
  </sheetViews>
  <sheetFormatPr defaultRowHeight="15" x14ac:dyDescent="0.25"/>
  <cols>
    <col min="1" max="1" width="8" style="3" customWidth="1"/>
    <col min="2" max="2" width="5.28515625" style="1" customWidth="1"/>
    <col min="3" max="10" width="4.85546875" style="1" customWidth="1"/>
    <col min="11" max="11" width="9.140625" style="1" customWidth="1"/>
    <col min="12" max="12" width="5.7109375" style="1" customWidth="1"/>
    <col min="13" max="16" width="4.5703125" style="1" bestFit="1" customWidth="1"/>
    <col min="17" max="17" width="5.85546875" style="1" customWidth="1"/>
    <col min="18" max="18" width="5.5703125" style="1" bestFit="1" customWidth="1"/>
    <col min="19" max="20" width="5" style="1" bestFit="1" customWidth="1"/>
    <col min="21" max="21" width="8.5703125" style="1" customWidth="1"/>
    <col min="22" max="22" width="5" style="2" customWidth="1"/>
    <col min="23" max="26" width="5.42578125" style="2" customWidth="1"/>
    <col min="27" max="27" width="5.42578125" style="3" customWidth="1"/>
    <col min="28" max="28" width="5.42578125" style="4" customWidth="1"/>
    <col min="29" max="30" width="5.42578125" style="3" customWidth="1"/>
    <col min="31" max="31" width="9.28515625" style="3" customWidth="1"/>
    <col min="32" max="32" width="5.5703125" style="1" customWidth="1"/>
    <col min="33" max="40" width="5" style="1" customWidth="1"/>
    <col min="41" max="41" width="3.28515625" style="1" customWidth="1"/>
    <col min="51" max="16384" width="9.140625" style="1"/>
  </cols>
  <sheetData>
    <row r="1" spans="1:43" x14ac:dyDescent="0.25">
      <c r="A1" s="70" t="s">
        <v>15</v>
      </c>
      <c r="B1" s="66"/>
      <c r="C1" s="69"/>
      <c r="D1" s="69"/>
      <c r="E1" s="69"/>
      <c r="F1" s="69"/>
      <c r="G1" s="71" t="s">
        <v>14</v>
      </c>
      <c r="H1" s="72"/>
      <c r="I1" s="71" t="s">
        <v>14</v>
      </c>
      <c r="J1" s="71" t="s">
        <v>14</v>
      </c>
      <c r="K1" s="3"/>
      <c r="L1" s="73" t="s">
        <v>13</v>
      </c>
      <c r="M1" s="69"/>
      <c r="N1" s="69"/>
      <c r="O1" s="69"/>
      <c r="P1" s="69"/>
      <c r="Q1" s="71" t="s">
        <v>14</v>
      </c>
      <c r="R1" s="72"/>
      <c r="S1" s="71" t="s">
        <v>14</v>
      </c>
      <c r="T1" s="71" t="s">
        <v>14</v>
      </c>
      <c r="U1" s="3"/>
      <c r="V1" s="70" t="s">
        <v>11</v>
      </c>
      <c r="W1" s="69"/>
      <c r="X1" s="69"/>
      <c r="Y1" s="69"/>
      <c r="Z1" s="69"/>
      <c r="AA1" s="71" t="s">
        <v>14</v>
      </c>
      <c r="AB1" s="72"/>
      <c r="AC1" s="71" t="s">
        <v>14</v>
      </c>
      <c r="AD1" s="71" t="s">
        <v>14</v>
      </c>
      <c r="AF1" s="70" t="s">
        <v>12</v>
      </c>
      <c r="AG1" s="66"/>
      <c r="AH1" s="66"/>
      <c r="AI1" s="66"/>
      <c r="AJ1" s="66"/>
      <c r="AK1" s="71" t="s">
        <v>14</v>
      </c>
      <c r="AL1" s="72"/>
      <c r="AM1" s="71" t="s">
        <v>14</v>
      </c>
      <c r="AN1" s="71" t="s">
        <v>14</v>
      </c>
      <c r="AO1" s="3"/>
    </row>
    <row r="2" spans="1:43" x14ac:dyDescent="0.25"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/>
      <c r="L2" s="5" t="s">
        <v>0</v>
      </c>
      <c r="M2" s="5" t="s">
        <v>1</v>
      </c>
      <c r="N2" s="5" t="s">
        <v>2</v>
      </c>
      <c r="O2" s="5" t="s">
        <v>3</v>
      </c>
      <c r="P2" s="5" t="s">
        <v>4</v>
      </c>
      <c r="Q2" s="6" t="s">
        <v>5</v>
      </c>
      <c r="R2" s="6" t="s">
        <v>6</v>
      </c>
      <c r="S2" s="6" t="s">
        <v>7</v>
      </c>
      <c r="T2" s="6" t="s">
        <v>8</v>
      </c>
      <c r="U2" s="6"/>
      <c r="V2" s="5" t="s">
        <v>0</v>
      </c>
      <c r="W2" s="5" t="s">
        <v>1</v>
      </c>
      <c r="X2" s="5" t="s">
        <v>2</v>
      </c>
      <c r="Y2" s="5" t="s">
        <v>3</v>
      </c>
      <c r="Z2" s="5" t="s">
        <v>4</v>
      </c>
      <c r="AA2" s="6" t="s">
        <v>5</v>
      </c>
      <c r="AB2" s="6" t="s">
        <v>6</v>
      </c>
      <c r="AC2" s="6" t="s">
        <v>7</v>
      </c>
      <c r="AD2" s="6" t="s">
        <v>8</v>
      </c>
      <c r="AE2" s="6"/>
      <c r="AF2" s="11">
        <v>1.2716981132075471</v>
      </c>
      <c r="AG2" s="11"/>
      <c r="AH2" s="11">
        <v>0.86415094339622645</v>
      </c>
      <c r="AI2" s="11">
        <v>0.42264150943396228</v>
      </c>
      <c r="AJ2" s="11">
        <v>0.15283018867924528</v>
      </c>
      <c r="AK2" s="10"/>
      <c r="AL2" s="18">
        <v>2.0446428571428572</v>
      </c>
      <c r="AM2" s="10">
        <v>36.160714285714285</v>
      </c>
      <c r="AN2" s="10">
        <f t="shared" ref="AN2:AN17" si="0">AJ2/AH2*100</f>
        <v>17.685589519650655</v>
      </c>
      <c r="AO2" s="10"/>
      <c r="AP2" s="5" t="s">
        <v>0</v>
      </c>
      <c r="AQ2" t="s">
        <v>16</v>
      </c>
    </row>
    <row r="3" spans="1:43" x14ac:dyDescent="0.25">
      <c r="A3" s="34"/>
      <c r="B3" s="7">
        <v>1.3056603773584905</v>
      </c>
      <c r="C3" s="7">
        <v>1.0830188679245283</v>
      </c>
      <c r="D3" s="7">
        <v>0.8867924528301887</v>
      </c>
      <c r="E3" s="7">
        <v>0.42452830188679247</v>
      </c>
      <c r="F3" s="7">
        <v>0.15471698113207547</v>
      </c>
      <c r="G3" s="8">
        <v>82.947976878612721</v>
      </c>
      <c r="H3" s="9">
        <v>2.088888888888889</v>
      </c>
      <c r="I3" s="10">
        <v>36.444444444444443</v>
      </c>
      <c r="J3" s="10">
        <f t="shared" ref="J3:J41" si="1">F3/D3*100</f>
        <v>17.446808510638295</v>
      </c>
      <c r="K3" s="10"/>
      <c r="L3" s="11">
        <v>1.2528301886792452</v>
      </c>
      <c r="M3" s="11">
        <v>1.1622641509433962</v>
      </c>
      <c r="N3" s="11">
        <v>0.88301886792452833</v>
      </c>
      <c r="O3" s="11">
        <v>0.3867924528301887</v>
      </c>
      <c r="P3" s="11">
        <v>0.13584905660377358</v>
      </c>
      <c r="Q3" s="54">
        <v>92.771084337349393</v>
      </c>
      <c r="R3" s="18">
        <v>2.2829268292682925</v>
      </c>
      <c r="S3" s="12">
        <v>35.121951219512191</v>
      </c>
      <c r="T3" s="10">
        <f t="shared" ref="T3:T35" si="2">P3/N3*100</f>
        <v>15.384615384615383</v>
      </c>
      <c r="U3" s="10"/>
      <c r="V3" s="11">
        <v>1.3056603773584905</v>
      </c>
      <c r="W3" s="11">
        <v>1.0830188679245283</v>
      </c>
      <c r="X3" s="11">
        <v>0.8867924528301887</v>
      </c>
      <c r="Y3" s="11">
        <v>0.42452830188679247</v>
      </c>
      <c r="Z3" s="11">
        <v>0.15471698113207547</v>
      </c>
      <c r="AA3" s="10">
        <v>82.947976878612721</v>
      </c>
      <c r="AB3" s="18">
        <v>2.088888888888889</v>
      </c>
      <c r="AC3" s="10">
        <v>36.444444444444443</v>
      </c>
      <c r="AD3" s="10">
        <f t="shared" ref="AD3:AD25" si="3">Z3/X3*100</f>
        <v>17.446808510638295</v>
      </c>
      <c r="AE3" s="10"/>
      <c r="AF3" s="11">
        <v>1.3396226415094339</v>
      </c>
      <c r="AG3" s="11">
        <v>1.1471698113207547</v>
      </c>
      <c r="AH3" s="11">
        <v>0.90943396226415096</v>
      </c>
      <c r="AI3" s="11">
        <v>0.44150943396226416</v>
      </c>
      <c r="AJ3" s="11">
        <v>0.16037735849056603</v>
      </c>
      <c r="AK3" s="54">
        <v>85.633802816901408</v>
      </c>
      <c r="AL3" s="18">
        <v>2.0598290598290596</v>
      </c>
      <c r="AM3" s="10">
        <v>36.324786324786324</v>
      </c>
      <c r="AN3" s="10">
        <f t="shared" si="0"/>
        <v>17.63485477178423</v>
      </c>
      <c r="AO3" s="10"/>
      <c r="AP3" s="5" t="s">
        <v>1</v>
      </c>
      <c r="AQ3" t="s">
        <v>17</v>
      </c>
    </row>
    <row r="4" spans="1:43" x14ac:dyDescent="0.25">
      <c r="A4" s="34"/>
      <c r="B4" s="7">
        <v>1.2943396226415094</v>
      </c>
      <c r="C4" s="7">
        <v>1.0339622641509434</v>
      </c>
      <c r="D4" s="7">
        <v>0.87547169811320757</v>
      </c>
      <c r="E4" s="7">
        <v>0.42452830188679247</v>
      </c>
      <c r="F4" s="7">
        <v>0.15660377358490565</v>
      </c>
      <c r="G4" s="8">
        <v>79.883381924198247</v>
      </c>
      <c r="H4" s="9">
        <v>2.0622222222222222</v>
      </c>
      <c r="I4" s="10">
        <v>36.888888888888886</v>
      </c>
      <c r="J4" s="10">
        <f t="shared" si="1"/>
        <v>17.887931034482758</v>
      </c>
      <c r="K4" s="10"/>
      <c r="L4" s="11">
        <v>1.1849056603773584</v>
      </c>
      <c r="M4" s="11">
        <v>1.1320754716981132</v>
      </c>
      <c r="N4" s="11">
        <v>0.83396226415094343</v>
      </c>
      <c r="O4" s="11">
        <v>0.36415094339622639</v>
      </c>
      <c r="P4" s="11">
        <v>0.13018867924528302</v>
      </c>
      <c r="Q4" s="10">
        <v>95.541401273885356</v>
      </c>
      <c r="R4" s="18">
        <v>2.2901554404145079</v>
      </c>
      <c r="S4" s="12">
        <v>35.751295336787564</v>
      </c>
      <c r="T4" s="10">
        <f t="shared" si="2"/>
        <v>15.610859728506787</v>
      </c>
      <c r="U4" s="10"/>
      <c r="V4" s="11">
        <v>1.2943396226415094</v>
      </c>
      <c r="W4" s="11">
        <v>1.0339622641509434</v>
      </c>
      <c r="X4" s="11">
        <v>0.87547169811320757</v>
      </c>
      <c r="Y4" s="11">
        <v>0.42452830188679247</v>
      </c>
      <c r="Z4" s="11">
        <v>0.15660377358490565</v>
      </c>
      <c r="AA4" s="10">
        <v>79.883381924198247</v>
      </c>
      <c r="AB4" s="18">
        <v>2.0622222222222222</v>
      </c>
      <c r="AC4" s="10">
        <v>36.888888888888886</v>
      </c>
      <c r="AD4" s="10">
        <f t="shared" si="3"/>
        <v>17.887931034482758</v>
      </c>
      <c r="AE4" s="10"/>
      <c r="AF4" s="11">
        <v>1.3358490566037735</v>
      </c>
      <c r="AG4" s="11">
        <v>1.1320754716981132</v>
      </c>
      <c r="AH4" s="11">
        <v>0.8867924528301887</v>
      </c>
      <c r="AI4" s="11">
        <v>0.45283018867924529</v>
      </c>
      <c r="AJ4" s="11">
        <v>0.16981132075471697</v>
      </c>
      <c r="AK4" s="10">
        <v>84.745762711864401</v>
      </c>
      <c r="AL4" s="55">
        <v>1.9583333333333333</v>
      </c>
      <c r="AM4" s="10">
        <v>37.5</v>
      </c>
      <c r="AN4" s="54">
        <f t="shared" si="0"/>
        <v>19.148936170212764</v>
      </c>
      <c r="AO4" s="54"/>
      <c r="AP4" s="5" t="s">
        <v>2</v>
      </c>
      <c r="AQ4" t="s">
        <v>18</v>
      </c>
    </row>
    <row r="5" spans="1:43" x14ac:dyDescent="0.25">
      <c r="A5" s="34"/>
      <c r="B5" s="11">
        <v>1.3358490566037735</v>
      </c>
      <c r="C5" s="11">
        <v>1.030188679245283</v>
      </c>
      <c r="D5" s="11">
        <v>0.88301886792452833</v>
      </c>
      <c r="E5" s="11">
        <v>0.46037735849056605</v>
      </c>
      <c r="F5" s="11">
        <v>0.16226415094339622</v>
      </c>
      <c r="G5" s="54">
        <v>77.118644067796609</v>
      </c>
      <c r="H5" s="18">
        <v>1.9180327868852458</v>
      </c>
      <c r="I5" s="10">
        <v>35.245901639344261</v>
      </c>
      <c r="J5" s="10">
        <f t="shared" si="1"/>
        <v>18.376068376068375</v>
      </c>
      <c r="K5" s="10"/>
      <c r="L5" s="11">
        <v>1.1849056603773584</v>
      </c>
      <c r="M5" s="11">
        <v>1.1245283018867924</v>
      </c>
      <c r="N5" s="11">
        <v>0.84150943396226419</v>
      </c>
      <c r="O5" s="11">
        <v>0.35849056603773582</v>
      </c>
      <c r="P5" s="11">
        <v>0.12830188679245283</v>
      </c>
      <c r="Q5" s="10">
        <v>94.904458598726109</v>
      </c>
      <c r="R5" s="18">
        <v>2.3473684210526318</v>
      </c>
      <c r="S5" s="12">
        <v>35.789473684210527</v>
      </c>
      <c r="T5" s="54">
        <f t="shared" si="2"/>
        <v>15.246636771300448</v>
      </c>
      <c r="U5" s="10"/>
      <c r="V5" s="11">
        <v>1.3358490566037735</v>
      </c>
      <c r="W5" s="11">
        <v>1.030188679245283</v>
      </c>
      <c r="X5" s="11">
        <v>0.88301886792452833</v>
      </c>
      <c r="Y5" s="11">
        <v>0.46037735849056605</v>
      </c>
      <c r="Z5" s="11">
        <v>0.16226415094339622</v>
      </c>
      <c r="AA5" s="54">
        <v>77.118644067796609</v>
      </c>
      <c r="AB5" s="18">
        <v>1.9180327868852458</v>
      </c>
      <c r="AC5" s="10">
        <v>35.245901639344261</v>
      </c>
      <c r="AD5" s="10">
        <f t="shared" si="3"/>
        <v>18.376068376068375</v>
      </c>
      <c r="AE5" s="10"/>
      <c r="AF5" s="11">
        <v>1.2452830188679245</v>
      </c>
      <c r="AG5" s="11">
        <v>1.0339622641509434</v>
      </c>
      <c r="AH5" s="11">
        <v>0.87547169811320757</v>
      </c>
      <c r="AI5" s="11">
        <v>0.43396226415094341</v>
      </c>
      <c r="AJ5" s="11">
        <v>0.15849056603773584</v>
      </c>
      <c r="AK5" s="10">
        <v>83.030303030303031</v>
      </c>
      <c r="AL5" s="18">
        <v>2.017391304347826</v>
      </c>
      <c r="AM5" s="10">
        <v>36.521739130434781</v>
      </c>
      <c r="AN5" s="10">
        <f t="shared" si="0"/>
        <v>18.103448275862068</v>
      </c>
      <c r="AO5" s="10"/>
      <c r="AP5" s="5" t="s">
        <v>3</v>
      </c>
      <c r="AQ5" t="s">
        <v>19</v>
      </c>
    </row>
    <row r="6" spans="1:43" x14ac:dyDescent="0.25">
      <c r="A6" s="34"/>
      <c r="B6" s="11">
        <v>1.411320754716981</v>
      </c>
      <c r="C6" s="11">
        <v>1.1660377358490566</v>
      </c>
      <c r="D6" s="11">
        <v>0.94716981132075473</v>
      </c>
      <c r="E6" s="11">
        <v>0.47547169811320755</v>
      </c>
      <c r="F6" s="11">
        <v>0.17358490566037735</v>
      </c>
      <c r="G6" s="10">
        <v>82.620320855614978</v>
      </c>
      <c r="H6" s="18">
        <v>1.9920634920634921</v>
      </c>
      <c r="I6" s="10">
        <v>36.507936507936506</v>
      </c>
      <c r="J6" s="10">
        <f t="shared" si="1"/>
        <v>18.326693227091631</v>
      </c>
      <c r="K6" s="10"/>
      <c r="L6" s="11">
        <v>1.2754716981132075</v>
      </c>
      <c r="M6" s="11"/>
      <c r="N6" s="11">
        <v>0.89056603773584908</v>
      </c>
      <c r="O6" s="11">
        <v>0.39622641509433965</v>
      </c>
      <c r="P6" s="11">
        <v>0.13962264150943396</v>
      </c>
      <c r="Q6" s="31"/>
      <c r="R6" s="18">
        <v>2.2476190476190476</v>
      </c>
      <c r="S6" s="12">
        <v>35.238095238095241</v>
      </c>
      <c r="T6" s="10">
        <f t="shared" si="2"/>
        <v>15.677966101694915</v>
      </c>
      <c r="U6" s="10"/>
      <c r="V6" s="11">
        <v>1.411320754716981</v>
      </c>
      <c r="W6" s="11">
        <v>1.1660377358490566</v>
      </c>
      <c r="X6" s="11">
        <v>0.94716981132075473</v>
      </c>
      <c r="Y6" s="11">
        <v>0.47547169811320755</v>
      </c>
      <c r="Z6" s="11">
        <v>0.17358490566037735</v>
      </c>
      <c r="AA6" s="10">
        <v>82.620320855614978</v>
      </c>
      <c r="AB6" s="18">
        <v>1.9920634920634921</v>
      </c>
      <c r="AC6" s="10">
        <v>36.507936507936506</v>
      </c>
      <c r="AD6" s="10">
        <f t="shared" si="3"/>
        <v>18.326693227091631</v>
      </c>
      <c r="AE6" s="10"/>
      <c r="AF6" s="11">
        <v>1.2754716981132075</v>
      </c>
      <c r="AG6" s="11">
        <v>1.0716981132075472</v>
      </c>
      <c r="AH6" s="11">
        <v>0.86415094339622645</v>
      </c>
      <c r="AI6" s="11">
        <v>0.4188679245283019</v>
      </c>
      <c r="AJ6" s="11">
        <v>0.15471698113207547</v>
      </c>
      <c r="AK6" s="10">
        <v>84.023668639053255</v>
      </c>
      <c r="AL6" s="18">
        <v>2.0630630630630629</v>
      </c>
      <c r="AM6" s="10">
        <v>36.936936936936938</v>
      </c>
      <c r="AN6" s="10">
        <f t="shared" si="0"/>
        <v>17.903930131004365</v>
      </c>
      <c r="AO6" s="10"/>
      <c r="AP6" s="5" t="s">
        <v>4</v>
      </c>
      <c r="AQ6" t="s">
        <v>20</v>
      </c>
    </row>
    <row r="7" spans="1:43" x14ac:dyDescent="0.25">
      <c r="A7" s="35"/>
      <c r="B7" s="11">
        <v>1.2566037735849056</v>
      </c>
      <c r="C7" s="11">
        <v>1.0037735849056604</v>
      </c>
      <c r="D7" s="11">
        <v>0.84150943396226419</v>
      </c>
      <c r="E7" s="11">
        <v>0.43207547169811322</v>
      </c>
      <c r="F7" s="11">
        <v>0.15471698113207547</v>
      </c>
      <c r="G7" s="10">
        <v>79.87987987987988</v>
      </c>
      <c r="H7" s="18">
        <v>1.9475982532751093</v>
      </c>
      <c r="I7" s="10">
        <v>35.807860262008731</v>
      </c>
      <c r="J7" s="10">
        <f t="shared" si="1"/>
        <v>18.385650224215244</v>
      </c>
      <c r="K7" s="10"/>
      <c r="L7" s="11">
        <v>1.2981132075471697</v>
      </c>
      <c r="M7" s="11"/>
      <c r="N7" s="11">
        <v>0.90943396226415096</v>
      </c>
      <c r="O7" s="11">
        <v>0.39622641509433965</v>
      </c>
      <c r="P7" s="11">
        <v>0.13962264150943396</v>
      </c>
      <c r="Q7" s="31"/>
      <c r="R7" s="18">
        <v>2.2952380952380951</v>
      </c>
      <c r="S7" s="12">
        <v>35.238095238095241</v>
      </c>
      <c r="T7" s="10">
        <f t="shared" si="2"/>
        <v>15.352697095435683</v>
      </c>
      <c r="U7" s="10"/>
      <c r="V7" s="11">
        <v>1.2566037735849056</v>
      </c>
      <c r="W7" s="11">
        <v>1.0037735849056604</v>
      </c>
      <c r="X7" s="11">
        <v>0.84150943396226419</v>
      </c>
      <c r="Y7" s="11">
        <v>0.43207547169811322</v>
      </c>
      <c r="Z7" s="11">
        <v>0.15471698113207547</v>
      </c>
      <c r="AA7" s="10">
        <v>79.87987987987988</v>
      </c>
      <c r="AB7" s="18">
        <v>1.9475982532751093</v>
      </c>
      <c r="AC7" s="10">
        <v>35.807860262008731</v>
      </c>
      <c r="AD7" s="10">
        <f t="shared" si="3"/>
        <v>18.385650224215244</v>
      </c>
      <c r="AE7" s="10"/>
      <c r="AF7" s="11">
        <v>1.260377358490566</v>
      </c>
      <c r="AG7" s="11">
        <v>1.0490566037735849</v>
      </c>
      <c r="AH7" s="11">
        <v>0.87924528301886795</v>
      </c>
      <c r="AI7" s="11">
        <v>0.41509433962264153</v>
      </c>
      <c r="AJ7" s="11">
        <v>0.1490566037735849</v>
      </c>
      <c r="AK7" s="10">
        <v>83.233532934131745</v>
      </c>
      <c r="AL7" s="18">
        <v>2.1181818181818182</v>
      </c>
      <c r="AM7" s="10">
        <v>35.909090909090907</v>
      </c>
      <c r="AN7" s="10">
        <f t="shared" si="0"/>
        <v>16.952789699570815</v>
      </c>
      <c r="AO7" s="10"/>
    </row>
    <row r="8" spans="1:43" x14ac:dyDescent="0.25">
      <c r="A8" s="36"/>
      <c r="B8" s="11">
        <v>1.2830188679245282</v>
      </c>
      <c r="C8" s="11"/>
      <c r="D8" s="11">
        <v>0.86037735849056607</v>
      </c>
      <c r="E8" s="11">
        <v>0.43396226415094341</v>
      </c>
      <c r="F8" s="11">
        <v>0.15471698113207547</v>
      </c>
      <c r="G8" s="10"/>
      <c r="H8" s="18">
        <v>1.982608695652174</v>
      </c>
      <c r="I8" s="10">
        <v>35.652173913043477</v>
      </c>
      <c r="J8" s="10">
        <f t="shared" si="1"/>
        <v>17.982456140350873</v>
      </c>
      <c r="K8" s="10"/>
      <c r="L8" s="11">
        <v>1.2641509433962264</v>
      </c>
      <c r="M8" s="11"/>
      <c r="N8" s="11">
        <v>0.8867924528301887</v>
      </c>
      <c r="O8" s="11">
        <v>0.4037735849056604</v>
      </c>
      <c r="P8" s="11">
        <v>0.14339622641509434</v>
      </c>
      <c r="Q8" s="31"/>
      <c r="R8" s="55">
        <v>2.1962616822429908</v>
      </c>
      <c r="S8" s="13">
        <v>35.514018691588781</v>
      </c>
      <c r="T8" s="10">
        <f t="shared" si="2"/>
        <v>16.170212765957444</v>
      </c>
      <c r="U8" s="10"/>
      <c r="V8" s="11">
        <v>1.2830188679245282</v>
      </c>
      <c r="W8" s="11"/>
      <c r="X8" s="11">
        <v>0.86037735849056607</v>
      </c>
      <c r="Y8" s="11">
        <v>0.43396226415094341</v>
      </c>
      <c r="Z8" s="11">
        <v>0.15471698113207547</v>
      </c>
      <c r="AA8" s="10"/>
      <c r="AB8" s="18">
        <v>1.982608695652174</v>
      </c>
      <c r="AC8" s="10">
        <v>35.652173913043477</v>
      </c>
      <c r="AD8" s="10">
        <f t="shared" si="3"/>
        <v>17.982456140350873</v>
      </c>
      <c r="AE8" s="10"/>
      <c r="AF8" s="19">
        <v>1.4226415094339622</v>
      </c>
      <c r="AG8" s="19">
        <v>1.1698113207547169</v>
      </c>
      <c r="AH8" s="19">
        <v>0.97358490566037736</v>
      </c>
      <c r="AI8" s="19">
        <v>0.47547169811320755</v>
      </c>
      <c r="AJ8" s="19">
        <v>0.17924528301886791</v>
      </c>
      <c r="AK8" s="10">
        <v>82.228116710875327</v>
      </c>
      <c r="AL8" s="18">
        <v>2.0476190476190474</v>
      </c>
      <c r="AM8" s="10">
        <v>37.698412698412696</v>
      </c>
      <c r="AN8" s="10">
        <f t="shared" si="0"/>
        <v>18.410852713178294</v>
      </c>
      <c r="AO8" s="10"/>
    </row>
    <row r="9" spans="1:43" x14ac:dyDescent="0.25">
      <c r="A9" s="36"/>
      <c r="B9" s="11">
        <v>1.2754716981132075</v>
      </c>
      <c r="C9" s="11">
        <v>1.0188679245283019</v>
      </c>
      <c r="D9" s="11">
        <v>0.86792452830188682</v>
      </c>
      <c r="E9" s="11">
        <v>0.41132075471698115</v>
      </c>
      <c r="F9" s="11">
        <v>0.15094339622641509</v>
      </c>
      <c r="G9" s="10">
        <v>79.881656804733723</v>
      </c>
      <c r="H9" s="18">
        <v>2.1100917431192658</v>
      </c>
      <c r="I9" s="10">
        <v>36.697247706422019</v>
      </c>
      <c r="J9" s="10">
        <f t="shared" si="1"/>
        <v>17.391304347826086</v>
      </c>
      <c r="K9" s="10"/>
      <c r="L9" s="11">
        <v>1.1698113207547169</v>
      </c>
      <c r="M9" s="11">
        <v>1.1433962264150943</v>
      </c>
      <c r="N9" s="7">
        <v>0.82641509433962268</v>
      </c>
      <c r="O9" s="7">
        <v>0.35849056603773582</v>
      </c>
      <c r="P9" s="7">
        <v>0.12830188679245283</v>
      </c>
      <c r="Q9" s="8">
        <v>97.741935483870961</v>
      </c>
      <c r="R9" s="9">
        <v>2.3052631578947369</v>
      </c>
      <c r="S9" s="13">
        <v>35.789473684210527</v>
      </c>
      <c r="T9" s="10">
        <f t="shared" si="2"/>
        <v>15.52511415525114</v>
      </c>
      <c r="U9" s="10"/>
      <c r="V9" s="11">
        <v>1.2754716981132075</v>
      </c>
      <c r="W9" s="11">
        <v>1.0188679245283019</v>
      </c>
      <c r="X9" s="11">
        <v>0.86792452830188682</v>
      </c>
      <c r="Y9" s="11">
        <v>0.41132075471698115</v>
      </c>
      <c r="Z9" s="11">
        <v>0.15094339622641509</v>
      </c>
      <c r="AA9" s="10">
        <v>79.881656804733723</v>
      </c>
      <c r="AB9" s="18">
        <v>2.1100917431192658</v>
      </c>
      <c r="AC9" s="10">
        <v>36.697247706422019</v>
      </c>
      <c r="AD9" s="10">
        <f t="shared" si="3"/>
        <v>17.391304347826086</v>
      </c>
      <c r="AE9" s="10"/>
      <c r="AF9" s="11">
        <v>1.3358490566037735</v>
      </c>
      <c r="AG9" s="11">
        <v>1.0716981132075472</v>
      </c>
      <c r="AH9" s="11">
        <v>0.89433962264150946</v>
      </c>
      <c r="AI9" s="11">
        <v>0.43962264150943398</v>
      </c>
      <c r="AJ9" s="11">
        <v>0.16226415094339622</v>
      </c>
      <c r="AK9" s="10">
        <v>80.225988700564983</v>
      </c>
      <c r="AL9" s="18">
        <v>2.0343347639484977</v>
      </c>
      <c r="AM9" s="10">
        <v>36.909871244635198</v>
      </c>
      <c r="AN9" s="10">
        <f t="shared" si="0"/>
        <v>18.14345991561181</v>
      </c>
      <c r="AO9" s="10"/>
    </row>
    <row r="10" spans="1:43" x14ac:dyDescent="0.25">
      <c r="A10" s="36"/>
      <c r="B10" s="11">
        <v>1.2754716981132075</v>
      </c>
      <c r="C10" s="11">
        <v>1.0566037735849056</v>
      </c>
      <c r="D10" s="11">
        <v>0.86037735849056607</v>
      </c>
      <c r="E10" s="11">
        <v>0.42830188679245285</v>
      </c>
      <c r="F10" s="11">
        <v>0.15849056603773584</v>
      </c>
      <c r="G10" s="10">
        <v>82.84023668639054</v>
      </c>
      <c r="H10" s="18">
        <v>2.0088105726872247</v>
      </c>
      <c r="I10" s="10">
        <v>37.004405286343612</v>
      </c>
      <c r="J10" s="10">
        <f t="shared" si="1"/>
        <v>18.421052631578945</v>
      </c>
      <c r="K10" s="10"/>
      <c r="L10" s="19">
        <v>1.3547169811320754</v>
      </c>
      <c r="M10" s="19"/>
      <c r="N10" s="19">
        <v>0.96226415094339623</v>
      </c>
      <c r="O10" s="19">
        <v>0.4188679245283019</v>
      </c>
      <c r="P10" s="19">
        <v>0.14716981132075471</v>
      </c>
      <c r="Q10" s="31"/>
      <c r="R10" s="9">
        <v>2.2972972972972974</v>
      </c>
      <c r="S10" s="13">
        <v>35.135135135135137</v>
      </c>
      <c r="T10" s="10">
        <f t="shared" si="2"/>
        <v>15.294117647058822</v>
      </c>
      <c r="U10" s="10"/>
      <c r="V10" s="11">
        <v>1.2754716981132075</v>
      </c>
      <c r="W10" s="11">
        <v>1.0566037735849056</v>
      </c>
      <c r="X10" s="11">
        <v>0.86037735849056607</v>
      </c>
      <c r="Y10" s="11">
        <v>0.42830188679245285</v>
      </c>
      <c r="Z10" s="11">
        <v>0.15849056603773584</v>
      </c>
      <c r="AA10" s="10">
        <v>82.84023668639054</v>
      </c>
      <c r="AB10" s="18">
        <v>2.0088105726872247</v>
      </c>
      <c r="AC10" s="10">
        <v>37.004405286343612</v>
      </c>
      <c r="AD10" s="10">
        <f t="shared" si="3"/>
        <v>18.421052631578945</v>
      </c>
      <c r="AE10" s="10"/>
      <c r="AF10" s="11">
        <v>1.2</v>
      </c>
      <c r="AG10" s="11">
        <v>1.0264150943396226</v>
      </c>
      <c r="AH10" s="11">
        <v>0.83396226415094343</v>
      </c>
      <c r="AI10" s="11">
        <v>0.39245283018867927</v>
      </c>
      <c r="AJ10" s="11">
        <v>0.14716981132075471</v>
      </c>
      <c r="AK10" s="12">
        <v>85.534591194968556</v>
      </c>
      <c r="AL10" s="18">
        <v>2.125</v>
      </c>
      <c r="AM10" s="20">
        <v>37.5</v>
      </c>
      <c r="AN10" s="10">
        <f t="shared" si="0"/>
        <v>17.647058823529409</v>
      </c>
      <c r="AO10" s="10"/>
    </row>
    <row r="11" spans="1:43" x14ac:dyDescent="0.25">
      <c r="A11" s="36"/>
      <c r="B11" s="19">
        <v>1.4415094339622641</v>
      </c>
      <c r="C11" s="19">
        <v>1.2113207547169811</v>
      </c>
      <c r="D11" s="19">
        <v>0.96603773584905661</v>
      </c>
      <c r="E11" s="19">
        <v>0.52075471698113207</v>
      </c>
      <c r="F11" s="19">
        <v>0.18867924528301888</v>
      </c>
      <c r="G11" s="10">
        <v>84.031413612565444</v>
      </c>
      <c r="H11" s="18">
        <v>1.855072463768116</v>
      </c>
      <c r="I11" s="10">
        <v>36.231884057971016</v>
      </c>
      <c r="J11" s="10">
        <f t="shared" si="1"/>
        <v>19.53125</v>
      </c>
      <c r="K11" s="10"/>
      <c r="L11" s="11">
        <v>1.2377358490566037</v>
      </c>
      <c r="M11" s="11"/>
      <c r="N11" s="7">
        <v>0.86037735849056607</v>
      </c>
      <c r="O11" s="7">
        <v>0.37924528301886795</v>
      </c>
      <c r="P11" s="7">
        <v>0.13773584905660377</v>
      </c>
      <c r="Q11" s="31"/>
      <c r="R11" s="9">
        <v>2.2686567164179103</v>
      </c>
      <c r="S11" s="13">
        <v>36.318407960199004</v>
      </c>
      <c r="T11" s="10">
        <f t="shared" si="2"/>
        <v>16.008771929824562</v>
      </c>
      <c r="U11" s="10"/>
      <c r="V11" s="19">
        <v>1.4415094339622641</v>
      </c>
      <c r="W11" s="19">
        <v>1.2113207547169811</v>
      </c>
      <c r="X11" s="19">
        <v>0.96603773584905661</v>
      </c>
      <c r="Y11" s="19">
        <v>0.52075471698113207</v>
      </c>
      <c r="Z11" s="19">
        <v>0.18867924528301888</v>
      </c>
      <c r="AA11" s="10">
        <v>84.031413612565444</v>
      </c>
      <c r="AB11" s="18">
        <v>1.855072463768116</v>
      </c>
      <c r="AC11" s="10">
        <v>36.231884057971016</v>
      </c>
      <c r="AD11" s="10">
        <f t="shared" si="3"/>
        <v>19.53125</v>
      </c>
      <c r="AE11" s="10"/>
      <c r="AF11" s="11">
        <v>1.230188679245283</v>
      </c>
      <c r="AG11" s="11">
        <v>1.0415094339622641</v>
      </c>
      <c r="AH11" s="11">
        <v>0.85283018867924532</v>
      </c>
      <c r="AI11" s="19">
        <v>0.39245283018867927</v>
      </c>
      <c r="AJ11" s="19">
        <v>0.14339622641509434</v>
      </c>
      <c r="AK11" s="10">
        <v>84.662576687116569</v>
      </c>
      <c r="AL11" s="18">
        <v>2.1730769230769229</v>
      </c>
      <c r="AM11" s="10">
        <v>36.538461538461533</v>
      </c>
      <c r="AN11" s="54">
        <f t="shared" si="0"/>
        <v>16.814159292035395</v>
      </c>
      <c r="AO11" s="54"/>
    </row>
    <row r="12" spans="1:43" x14ac:dyDescent="0.25">
      <c r="A12" s="36"/>
      <c r="B12" s="11">
        <v>1.4188679245283018</v>
      </c>
      <c r="C12" s="11">
        <v>1.1245283018867924</v>
      </c>
      <c r="D12" s="11">
        <v>0.95094339622641511</v>
      </c>
      <c r="E12" s="11">
        <v>0.48679245283018868</v>
      </c>
      <c r="F12" s="11">
        <v>0.17358490566037735</v>
      </c>
      <c r="G12" s="10">
        <v>79.255319148936167</v>
      </c>
      <c r="H12" s="18">
        <v>1.9534883720930232</v>
      </c>
      <c r="I12" s="10">
        <v>35.65891472868217</v>
      </c>
      <c r="J12" s="10">
        <f t="shared" si="1"/>
        <v>18.253968253968253</v>
      </c>
      <c r="K12" s="10"/>
      <c r="L12" s="11">
        <v>1.230188679245283</v>
      </c>
      <c r="M12" s="11"/>
      <c r="N12" s="7">
        <v>0.85283018867924532</v>
      </c>
      <c r="O12" s="7">
        <v>0.38490566037735852</v>
      </c>
      <c r="P12" s="7">
        <v>0.13773584905660377</v>
      </c>
      <c r="Q12" s="10"/>
      <c r="R12" s="18">
        <v>2.215686274509804</v>
      </c>
      <c r="S12" s="13">
        <v>35.784313725490193</v>
      </c>
      <c r="T12" s="10">
        <f t="shared" si="2"/>
        <v>16.150442477876105</v>
      </c>
      <c r="U12" s="10"/>
      <c r="V12" s="11">
        <v>1.4188679245283018</v>
      </c>
      <c r="W12" s="11">
        <v>1.1245283018867924</v>
      </c>
      <c r="X12" s="11">
        <v>0.95094339622641511</v>
      </c>
      <c r="Y12" s="11">
        <v>0.48679245283018868</v>
      </c>
      <c r="Z12" s="11">
        <v>0.17358490566037735</v>
      </c>
      <c r="AA12" s="10">
        <v>79.255319148936167</v>
      </c>
      <c r="AB12" s="18">
        <v>1.9534883720930232</v>
      </c>
      <c r="AC12" s="10">
        <v>35.65891472868217</v>
      </c>
      <c r="AD12" s="10">
        <f t="shared" si="3"/>
        <v>18.253968253968253</v>
      </c>
      <c r="AE12" s="10"/>
      <c r="AF12" s="11">
        <v>1.3320754716981131</v>
      </c>
      <c r="AG12" s="11">
        <v>1.1169811320754717</v>
      </c>
      <c r="AH12" s="11">
        <v>0.89056603773584908</v>
      </c>
      <c r="AI12" s="11">
        <v>0.44905660377358492</v>
      </c>
      <c r="AJ12" s="11">
        <v>0.16981132075471697</v>
      </c>
      <c r="AK12" s="10">
        <v>83.852691218130317</v>
      </c>
      <c r="AL12" s="18">
        <v>1.9831932773109244</v>
      </c>
      <c r="AM12" s="10">
        <v>37.815126050420169</v>
      </c>
      <c r="AN12" s="10">
        <f t="shared" si="0"/>
        <v>19.067796610169491</v>
      </c>
      <c r="AO12" s="10"/>
    </row>
    <row r="13" spans="1:43" x14ac:dyDescent="0.25">
      <c r="A13" s="36"/>
      <c r="B13" s="11">
        <v>1.3132075471698113</v>
      </c>
      <c r="C13" s="11">
        <v>1.1018867924528302</v>
      </c>
      <c r="D13" s="11">
        <v>0.91320754716981134</v>
      </c>
      <c r="E13" s="11">
        <v>0.44150943396226416</v>
      </c>
      <c r="F13" s="11">
        <v>0.15471698113207547</v>
      </c>
      <c r="G13" s="10">
        <v>83.908045977011497</v>
      </c>
      <c r="H13" s="18">
        <v>2.0683760683760686</v>
      </c>
      <c r="I13" s="54">
        <v>35.042735042735039</v>
      </c>
      <c r="J13" s="10">
        <f t="shared" si="1"/>
        <v>16.942148760330578</v>
      </c>
      <c r="K13" s="10"/>
      <c r="L13" s="11">
        <v>1.1396226415094339</v>
      </c>
      <c r="M13" s="11">
        <v>1.1320754716981132</v>
      </c>
      <c r="N13" s="7">
        <v>0.8</v>
      </c>
      <c r="O13" s="7">
        <v>0.3471698113207547</v>
      </c>
      <c r="P13" s="7">
        <v>0.13018867924528302</v>
      </c>
      <c r="Q13" s="8">
        <v>99.337748344370851</v>
      </c>
      <c r="R13" s="9">
        <v>2.304347826086957</v>
      </c>
      <c r="S13" s="63">
        <v>37.5</v>
      </c>
      <c r="T13" s="10">
        <f t="shared" si="2"/>
        <v>16.273584905660378</v>
      </c>
      <c r="U13" s="10"/>
      <c r="V13" s="11">
        <v>1.3132075471698113</v>
      </c>
      <c r="W13" s="11">
        <v>1.1018867924528302</v>
      </c>
      <c r="X13" s="11">
        <v>0.91320754716981134</v>
      </c>
      <c r="Y13" s="11">
        <v>0.44150943396226416</v>
      </c>
      <c r="Z13" s="11">
        <v>0.15471698113207547</v>
      </c>
      <c r="AA13" s="10">
        <v>83.908045977011497</v>
      </c>
      <c r="AB13" s="18">
        <v>2.0683760683760686</v>
      </c>
      <c r="AC13" s="54">
        <v>35.042735042735039</v>
      </c>
      <c r="AD13" s="54">
        <f t="shared" si="3"/>
        <v>16.942148760330578</v>
      </c>
      <c r="AE13" s="54"/>
      <c r="AF13" s="19">
        <v>1.2</v>
      </c>
      <c r="AG13" s="19">
        <v>0.97735849056603774</v>
      </c>
      <c r="AH13" s="19">
        <v>0.8</v>
      </c>
      <c r="AI13" s="11">
        <v>0.4</v>
      </c>
      <c r="AJ13" s="11">
        <v>0.15094339622641509</v>
      </c>
      <c r="AK13" s="10">
        <v>81.44654088050315</v>
      </c>
      <c r="AL13" s="18">
        <v>2</v>
      </c>
      <c r="AM13" s="10">
        <v>37.735849056603776</v>
      </c>
      <c r="AN13" s="10">
        <f t="shared" si="0"/>
        <v>18.867924528301884</v>
      </c>
      <c r="AO13" s="10"/>
    </row>
    <row r="14" spans="1:43" x14ac:dyDescent="0.25">
      <c r="A14" s="36"/>
      <c r="B14" s="11">
        <v>1.2754716981132075</v>
      </c>
      <c r="C14" s="11">
        <v>1.0641509433962264</v>
      </c>
      <c r="D14" s="11">
        <v>0.86792452830188682</v>
      </c>
      <c r="E14" s="11">
        <v>0.42830188679245285</v>
      </c>
      <c r="F14" s="11">
        <v>0.15471698113207547</v>
      </c>
      <c r="G14" s="10">
        <v>83.431952662721898</v>
      </c>
      <c r="H14" s="18">
        <v>2.0264317180616742</v>
      </c>
      <c r="I14" s="10">
        <v>36.12334801762114</v>
      </c>
      <c r="J14" s="10">
        <f t="shared" si="1"/>
        <v>17.826086956521738</v>
      </c>
      <c r="K14" s="10"/>
      <c r="L14" s="11">
        <v>1.1924528301886792</v>
      </c>
      <c r="M14" s="11"/>
      <c r="N14" s="7">
        <v>0.84150943396226419</v>
      </c>
      <c r="O14" s="7">
        <v>0.36792452830188677</v>
      </c>
      <c r="P14" s="7">
        <v>0.13396226415094339</v>
      </c>
      <c r="Q14" s="31"/>
      <c r="R14" s="9">
        <v>2.2871794871794875</v>
      </c>
      <c r="S14" s="13">
        <v>36.410256410256409</v>
      </c>
      <c r="T14" s="10">
        <f t="shared" si="2"/>
        <v>15.919282511210762</v>
      </c>
      <c r="U14" s="10"/>
      <c r="V14" s="11">
        <v>1.2754716981132075</v>
      </c>
      <c r="W14" s="11">
        <v>1.0641509433962264</v>
      </c>
      <c r="X14" s="11">
        <v>0.86792452830188682</v>
      </c>
      <c r="Y14" s="11">
        <v>0.42830188679245285</v>
      </c>
      <c r="Z14" s="11">
        <v>0.15471698113207547</v>
      </c>
      <c r="AA14" s="10">
        <v>83.431952662721898</v>
      </c>
      <c r="AB14" s="18">
        <v>2.0264317180616742</v>
      </c>
      <c r="AC14" s="10">
        <v>36.12334801762114</v>
      </c>
      <c r="AD14" s="10">
        <f t="shared" si="3"/>
        <v>17.826086956521738</v>
      </c>
      <c r="AE14" s="10"/>
      <c r="AF14" s="11">
        <v>1.2037735849056603</v>
      </c>
      <c r="AG14" s="11">
        <v>1.0113207547169811</v>
      </c>
      <c r="AH14" s="11">
        <v>0.82641509433962268</v>
      </c>
      <c r="AI14" s="11">
        <v>0.4037735849056604</v>
      </c>
      <c r="AJ14" s="11">
        <v>0.15283018867924528</v>
      </c>
      <c r="AK14" s="10">
        <v>84.012539184952985</v>
      </c>
      <c r="AL14" s="18">
        <v>2.0467289719626169</v>
      </c>
      <c r="AM14" s="54">
        <v>37.850467289719624</v>
      </c>
      <c r="AN14" s="10">
        <f t="shared" si="0"/>
        <v>18.493150684931507</v>
      </c>
      <c r="AO14" s="10"/>
    </row>
    <row r="15" spans="1:43" x14ac:dyDescent="0.25">
      <c r="A15" s="36"/>
      <c r="B15" s="19">
        <v>1.1698113207547169</v>
      </c>
      <c r="C15" s="19"/>
      <c r="D15" s="19">
        <v>0.79622641509433967</v>
      </c>
      <c r="E15" s="19">
        <v>0.37924528301886795</v>
      </c>
      <c r="F15" s="19">
        <v>0.13962264150943396</v>
      </c>
      <c r="G15" s="10"/>
      <c r="H15" s="18">
        <v>2.099502487562189</v>
      </c>
      <c r="I15" s="10">
        <v>36.815920398009951</v>
      </c>
      <c r="J15" s="10">
        <f t="shared" si="1"/>
        <v>17.535545023696681</v>
      </c>
      <c r="K15" s="10"/>
      <c r="L15" s="11">
        <v>1.1547169811320754</v>
      </c>
      <c r="M15" s="11">
        <v>1.1132075471698113</v>
      </c>
      <c r="N15" s="7">
        <v>0.81509433962264155</v>
      </c>
      <c r="O15" s="7">
        <v>0.3471698113207547</v>
      </c>
      <c r="P15" s="7">
        <v>0.12641509433962264</v>
      </c>
      <c r="Q15" s="8">
        <v>96.40522875816994</v>
      </c>
      <c r="R15" s="9">
        <v>2.347826086956522</v>
      </c>
      <c r="S15" s="13">
        <v>36.413043478260867</v>
      </c>
      <c r="T15" s="10">
        <f t="shared" si="2"/>
        <v>15.50925925925926</v>
      </c>
      <c r="U15" s="10"/>
      <c r="V15" s="19">
        <v>1.1698113207547169</v>
      </c>
      <c r="W15" s="19"/>
      <c r="X15" s="19">
        <v>0.79622641509433967</v>
      </c>
      <c r="Y15" s="19">
        <v>0.37924528301886795</v>
      </c>
      <c r="Z15" s="19">
        <v>0.13962264150943396</v>
      </c>
      <c r="AA15" s="10"/>
      <c r="AB15" s="18">
        <v>2.099502487562189</v>
      </c>
      <c r="AC15" s="10">
        <v>36.815920398009951</v>
      </c>
      <c r="AD15" s="10">
        <f t="shared" si="3"/>
        <v>17.535545023696681</v>
      </c>
      <c r="AE15" s="10"/>
      <c r="AF15" s="11">
        <v>1.2566037735849056</v>
      </c>
      <c r="AG15" s="11">
        <v>0.98113207547169812</v>
      </c>
      <c r="AH15" s="11">
        <v>0.85660377358490569</v>
      </c>
      <c r="AI15" s="11">
        <v>0.41132075471698115</v>
      </c>
      <c r="AJ15" s="11">
        <v>0.14716981132075471</v>
      </c>
      <c r="AK15" s="54">
        <v>78.078078078078079</v>
      </c>
      <c r="AL15" s="18">
        <v>2.0825688073394497</v>
      </c>
      <c r="AM15" s="54">
        <v>35.779816513761467</v>
      </c>
      <c r="AN15" s="10">
        <f t="shared" si="0"/>
        <v>17.180616740088102</v>
      </c>
      <c r="AO15" s="10"/>
    </row>
    <row r="16" spans="1:43" x14ac:dyDescent="0.25">
      <c r="A16" s="36"/>
      <c r="B16" s="11">
        <v>1.3962264150943395</v>
      </c>
      <c r="C16" s="11">
        <v>1.0943396226415094</v>
      </c>
      <c r="D16" s="11">
        <v>0.96226415094339623</v>
      </c>
      <c r="E16" s="11">
        <v>0.46037735849056605</v>
      </c>
      <c r="F16" s="11">
        <v>0.16415094339622641</v>
      </c>
      <c r="G16" s="10">
        <v>78.378378378378372</v>
      </c>
      <c r="H16" s="18">
        <v>2.0901639344262293</v>
      </c>
      <c r="I16" s="10">
        <v>35.655737704918032</v>
      </c>
      <c r="J16" s="10">
        <f t="shared" si="1"/>
        <v>17.058823529411761</v>
      </c>
      <c r="K16" s="10"/>
      <c r="L16" s="11">
        <v>1.2188679245283018</v>
      </c>
      <c r="M16" s="11">
        <v>1.1622641509433962</v>
      </c>
      <c r="N16" s="7">
        <v>0.8716981132075472</v>
      </c>
      <c r="O16" s="7">
        <v>0.36792452830188677</v>
      </c>
      <c r="P16" s="7">
        <v>0.13584905660377358</v>
      </c>
      <c r="Q16" s="8">
        <v>95.356037151702793</v>
      </c>
      <c r="R16" s="9">
        <v>2.3692307692307697</v>
      </c>
      <c r="S16" s="13">
        <v>36.923076923076927</v>
      </c>
      <c r="T16" s="10">
        <f t="shared" si="2"/>
        <v>15.584415584415584</v>
      </c>
      <c r="U16" s="10"/>
      <c r="V16" s="11">
        <v>1.3962264150943395</v>
      </c>
      <c r="W16" s="11">
        <v>1.0943396226415094</v>
      </c>
      <c r="X16" s="11">
        <v>0.96226415094339623</v>
      </c>
      <c r="Y16" s="11">
        <v>0.46037735849056605</v>
      </c>
      <c r="Z16" s="11">
        <v>0.16415094339622641</v>
      </c>
      <c r="AA16" s="10">
        <v>78.378378378378372</v>
      </c>
      <c r="AB16" s="18">
        <v>2.0901639344262293</v>
      </c>
      <c r="AC16" s="10">
        <v>35.655737704918032</v>
      </c>
      <c r="AD16" s="10">
        <f t="shared" si="3"/>
        <v>17.058823529411761</v>
      </c>
      <c r="AE16" s="10"/>
      <c r="AF16" s="11">
        <v>1.2830188679245282</v>
      </c>
      <c r="AG16" s="11">
        <v>1.0716981132075472</v>
      </c>
      <c r="AH16" s="11">
        <v>0.88301886792452833</v>
      </c>
      <c r="AI16" s="11">
        <v>0.4037735849056604</v>
      </c>
      <c r="AJ16" s="11">
        <v>0.15094339622641509</v>
      </c>
      <c r="AK16" s="10">
        <v>83.529411764705884</v>
      </c>
      <c r="AL16" s="55">
        <v>2.1869158878504673</v>
      </c>
      <c r="AM16" s="12">
        <v>37.383177570093459</v>
      </c>
      <c r="AN16" s="10">
        <f t="shared" si="0"/>
        <v>17.09401709401709</v>
      </c>
      <c r="AO16" s="10"/>
    </row>
    <row r="17" spans="1:41" x14ac:dyDescent="0.25">
      <c r="A17" s="37"/>
      <c r="B17" s="11">
        <v>1.3698113207547169</v>
      </c>
      <c r="C17" s="11">
        <v>1.1509433962264151</v>
      </c>
      <c r="D17" s="11">
        <v>0.93207547169811322</v>
      </c>
      <c r="E17" s="11">
        <v>0.47547169811320755</v>
      </c>
      <c r="F17" s="11">
        <v>0.17547169811320754</v>
      </c>
      <c r="G17" s="12">
        <v>84.022038567493112</v>
      </c>
      <c r="H17" s="18">
        <v>1.9603174603174602</v>
      </c>
      <c r="I17" s="10">
        <v>36.904761904761905</v>
      </c>
      <c r="J17" s="10">
        <f t="shared" si="1"/>
        <v>18.825910931174086</v>
      </c>
      <c r="K17" s="10"/>
      <c r="L17" s="11">
        <v>1.1622641509433962</v>
      </c>
      <c r="M17" s="11"/>
      <c r="N17" s="7">
        <v>0.81509433962264155</v>
      </c>
      <c r="O17" s="7">
        <v>0.3622641509433962</v>
      </c>
      <c r="P17" s="7">
        <v>0.13207547169811321</v>
      </c>
      <c r="Q17" s="31"/>
      <c r="R17" s="9">
        <v>2.2500000000000004</v>
      </c>
      <c r="S17" s="13">
        <v>36.458333333333329</v>
      </c>
      <c r="T17" s="10">
        <f t="shared" si="2"/>
        <v>16.203703703703702</v>
      </c>
      <c r="U17" s="10"/>
      <c r="V17" s="11">
        <v>1.3698113207547169</v>
      </c>
      <c r="W17" s="11">
        <v>1.1509433962264151</v>
      </c>
      <c r="X17" s="11">
        <v>0.93207547169811322</v>
      </c>
      <c r="Y17" s="11">
        <v>0.47547169811320755</v>
      </c>
      <c r="Z17" s="11">
        <v>0.17547169811320754</v>
      </c>
      <c r="AA17" s="12">
        <v>84.022038567493112</v>
      </c>
      <c r="AB17" s="18">
        <v>1.9603174603174602</v>
      </c>
      <c r="AC17" s="10">
        <v>36.904761904761905</v>
      </c>
      <c r="AD17" s="10">
        <f t="shared" si="3"/>
        <v>18.825910931174086</v>
      </c>
      <c r="AE17" s="10"/>
      <c r="AF17" s="21">
        <v>1.2188679245283018</v>
      </c>
      <c r="AG17" s="21">
        <v>0.98867924528301887</v>
      </c>
      <c r="AH17" s="21">
        <v>0.81886792452830193</v>
      </c>
      <c r="AI17" s="21">
        <v>0.41320754716981134</v>
      </c>
      <c r="AJ17" s="21">
        <v>0.15094339622641509</v>
      </c>
      <c r="AK17" s="17">
        <v>81.114551083591337</v>
      </c>
      <c r="AL17" s="22">
        <v>1.9817351598173516</v>
      </c>
      <c r="AM17" s="15">
        <v>36.529680365296798</v>
      </c>
      <c r="AN17" s="17">
        <f t="shared" si="0"/>
        <v>18.433179723502302</v>
      </c>
      <c r="AO17" s="10"/>
    </row>
    <row r="18" spans="1:41" x14ac:dyDescent="0.25">
      <c r="A18" s="38"/>
      <c r="B18" s="11">
        <v>1.2641509433962264</v>
      </c>
      <c r="C18" s="11">
        <v>1.0452830188679245</v>
      </c>
      <c r="D18" s="11">
        <v>0.86037735849056607</v>
      </c>
      <c r="E18" s="11">
        <v>0.43773584905660379</v>
      </c>
      <c r="F18" s="11">
        <v>0.16415094339622641</v>
      </c>
      <c r="G18" s="12">
        <v>82.68656716417911</v>
      </c>
      <c r="H18" s="18">
        <v>1.9655172413793103</v>
      </c>
      <c r="I18" s="10">
        <v>37.5</v>
      </c>
      <c r="J18" s="10">
        <f t="shared" si="1"/>
        <v>19.078947368421051</v>
      </c>
      <c r="K18" s="10"/>
      <c r="L18" s="11">
        <v>1.1584905660377358</v>
      </c>
      <c r="M18" s="11">
        <v>1.1396226415094339</v>
      </c>
      <c r="N18" s="7">
        <v>0.83018867924528306</v>
      </c>
      <c r="O18" s="7">
        <v>0.35660377358490564</v>
      </c>
      <c r="P18" s="7">
        <v>0.12830188679245283</v>
      </c>
      <c r="Q18" s="8">
        <v>98.371335504885991</v>
      </c>
      <c r="R18" s="9">
        <v>2.3280423280423284</v>
      </c>
      <c r="S18" s="13">
        <v>35.978835978835974</v>
      </c>
      <c r="T18" s="10">
        <f t="shared" si="2"/>
        <v>15.454545454545453</v>
      </c>
      <c r="U18" s="10"/>
      <c r="V18" s="11">
        <v>1.2641509433962264</v>
      </c>
      <c r="W18" s="11">
        <v>1.0452830188679245</v>
      </c>
      <c r="X18" s="11">
        <v>0.86037735849056607</v>
      </c>
      <c r="Y18" s="11">
        <v>0.43773584905660379</v>
      </c>
      <c r="Z18" s="11">
        <v>0.16415094339622641</v>
      </c>
      <c r="AA18" s="12">
        <v>82.68656716417911</v>
      </c>
      <c r="AB18" s="18">
        <v>1.9655172413793103</v>
      </c>
      <c r="AC18" s="10">
        <v>37.5</v>
      </c>
      <c r="AD18" s="10">
        <f t="shared" si="3"/>
        <v>19.078947368421051</v>
      </c>
      <c r="AE18" s="62" t="s">
        <v>10</v>
      </c>
      <c r="AF18" s="19">
        <f>SUM(AF2:AF17)/16</f>
        <v>1.2757075471698112</v>
      </c>
      <c r="AG18" s="19">
        <f>SUM(AG2:AG17)/15</f>
        <v>1.0593710691823901</v>
      </c>
      <c r="AH18" s="19">
        <f t="shared" ref="AH18:AJ18" si="4">SUM(AH2:AH17)/16</f>
        <v>0.86933962264150966</v>
      </c>
      <c r="AI18" s="19">
        <f t="shared" si="4"/>
        <v>0.42287735849056601</v>
      </c>
      <c r="AJ18" s="19">
        <f t="shared" si="4"/>
        <v>0.15625</v>
      </c>
      <c r="AK18" s="54">
        <f>SUM(AK2:AK17)/15</f>
        <v>83.023477042382723</v>
      </c>
      <c r="AL18" s="55">
        <f t="shared" ref="AL18:AN18" si="5">SUM(AL2:AL17)/16</f>
        <v>2.0576633921764524</v>
      </c>
      <c r="AM18" s="54">
        <f t="shared" si="5"/>
        <v>36.943383119648004</v>
      </c>
      <c r="AN18" s="54">
        <f t="shared" si="5"/>
        <v>17.973860293340636</v>
      </c>
      <c r="AO18" s="54"/>
    </row>
    <row r="19" spans="1:41" x14ac:dyDescent="0.25">
      <c r="A19" s="38"/>
      <c r="B19" s="11">
        <v>1.3132075471698113</v>
      </c>
      <c r="C19" s="11">
        <v>1.0792452830188679</v>
      </c>
      <c r="D19" s="11">
        <v>0.90566037735849059</v>
      </c>
      <c r="E19" s="11">
        <v>0.42830188679245285</v>
      </c>
      <c r="F19" s="11">
        <v>0.15849056603773584</v>
      </c>
      <c r="G19" s="12">
        <v>82.18390804597702</v>
      </c>
      <c r="H19" s="18">
        <v>2.1145374449339207</v>
      </c>
      <c r="I19" s="10">
        <v>37.004405286343612</v>
      </c>
      <c r="J19" s="10">
        <f t="shared" si="1"/>
        <v>17.5</v>
      </c>
      <c r="K19" s="10"/>
      <c r="L19" s="11">
        <v>1.2528301886792452</v>
      </c>
      <c r="M19" s="11">
        <v>1.2150943396226415</v>
      </c>
      <c r="N19" s="7">
        <v>0.87547169811320757</v>
      </c>
      <c r="O19" s="7">
        <v>0.39245283018867927</v>
      </c>
      <c r="P19" s="7">
        <v>0.13584905660377358</v>
      </c>
      <c r="Q19" s="8">
        <v>96.98795180722891</v>
      </c>
      <c r="R19" s="9">
        <v>2.2307692307692308</v>
      </c>
      <c r="S19" s="63">
        <v>34.615384615384613</v>
      </c>
      <c r="T19" s="10">
        <f t="shared" si="2"/>
        <v>15.517241379310345</v>
      </c>
      <c r="U19" s="10"/>
      <c r="V19" s="11">
        <v>1.3132075471698113</v>
      </c>
      <c r="W19" s="11">
        <v>1.0792452830188679</v>
      </c>
      <c r="X19" s="11">
        <v>0.90566037735849059</v>
      </c>
      <c r="Y19" s="11">
        <v>0.42830188679245285</v>
      </c>
      <c r="Z19" s="11">
        <v>0.15849056603773584</v>
      </c>
      <c r="AA19" s="12">
        <v>82.18390804597702</v>
      </c>
      <c r="AB19" s="55">
        <v>2.1145374449339207</v>
      </c>
      <c r="AC19" s="10">
        <v>37.004405286343612</v>
      </c>
      <c r="AD19" s="10">
        <f t="shared" si="3"/>
        <v>17.5</v>
      </c>
      <c r="AE19" s="68" t="s">
        <v>9</v>
      </c>
      <c r="AF19" s="11">
        <f>_xlfn.STDEV.S(AF2:AF17)</f>
        <v>6.3045883562684688E-2</v>
      </c>
      <c r="AG19" s="11">
        <f t="shared" ref="AG19:AN19" si="6">_xlfn.STDEV.S(AG2:AG17)</f>
        <v>6.0519822938040257E-2</v>
      </c>
      <c r="AH19" s="11">
        <f t="shared" si="6"/>
        <v>4.0919188275756274E-2</v>
      </c>
      <c r="AI19" s="11">
        <f t="shared" si="6"/>
        <v>2.3815227579703589E-2</v>
      </c>
      <c r="AJ19" s="11">
        <f t="shared" si="6"/>
        <v>9.8214449458082949E-3</v>
      </c>
      <c r="AK19" s="10">
        <f t="shared" si="6"/>
        <v>2.0836953745651505</v>
      </c>
      <c r="AL19" s="18">
        <f t="shared" si="6"/>
        <v>6.6300220317232025E-2</v>
      </c>
      <c r="AM19" s="10">
        <f t="shared" si="6"/>
        <v>0.70836963263270192</v>
      </c>
      <c r="AN19" s="10">
        <f t="shared" si="6"/>
        <v>0.73912436078892596</v>
      </c>
      <c r="AO19" s="10"/>
    </row>
    <row r="20" spans="1:41" x14ac:dyDescent="0.25">
      <c r="A20" s="37"/>
      <c r="B20" s="11">
        <v>1.2</v>
      </c>
      <c r="C20" s="11">
        <v>1.0075471698113208</v>
      </c>
      <c r="D20" s="11">
        <v>0.8</v>
      </c>
      <c r="E20" s="11">
        <v>0.42641509433962266</v>
      </c>
      <c r="F20" s="11">
        <v>0.15660377358490565</v>
      </c>
      <c r="G20" s="12">
        <v>83.962264150943398</v>
      </c>
      <c r="H20" s="18">
        <v>1.8761061946902655</v>
      </c>
      <c r="I20" s="10">
        <v>36.725663716814161</v>
      </c>
      <c r="J20" s="10">
        <f t="shared" si="1"/>
        <v>19.575471698113205</v>
      </c>
      <c r="K20" s="10"/>
      <c r="L20" s="11">
        <v>1.2452830188679245</v>
      </c>
      <c r="M20" s="11">
        <v>1.2377358490566037</v>
      </c>
      <c r="N20" s="7">
        <v>0.8716981132075472</v>
      </c>
      <c r="O20" s="7">
        <v>0.37358490566037733</v>
      </c>
      <c r="P20" s="7">
        <v>0.13584905660377358</v>
      </c>
      <c r="Q20" s="8">
        <v>99.393939393939391</v>
      </c>
      <c r="R20" s="9">
        <v>2.3333333333333335</v>
      </c>
      <c r="S20" s="13">
        <v>36.363636363636367</v>
      </c>
      <c r="T20" s="10">
        <f t="shared" si="2"/>
        <v>15.584415584415584</v>
      </c>
      <c r="U20" s="10"/>
      <c r="V20" s="11">
        <v>1.2</v>
      </c>
      <c r="W20" s="11">
        <v>1.0075471698113208</v>
      </c>
      <c r="X20" s="11">
        <v>0.8</v>
      </c>
      <c r="Y20" s="11">
        <v>0.42641509433962266</v>
      </c>
      <c r="Z20" s="11">
        <v>0.15660377358490565</v>
      </c>
      <c r="AA20" s="12">
        <v>83.962264150943398</v>
      </c>
      <c r="AB20" s="18">
        <v>1.8761061946902655</v>
      </c>
      <c r="AC20" s="10">
        <v>36.725663716814161</v>
      </c>
      <c r="AD20" s="10">
        <f t="shared" si="3"/>
        <v>19.575471698113205</v>
      </c>
      <c r="AE20" s="10"/>
      <c r="AF20" s="65"/>
      <c r="AG20" s="65"/>
      <c r="AH20" s="65"/>
      <c r="AI20" s="65"/>
      <c r="AJ20" s="65"/>
      <c r="AK20" s="65"/>
      <c r="AL20" s="65"/>
      <c r="AM20" s="65"/>
      <c r="AN20" s="65"/>
      <c r="AO20" s="65"/>
    </row>
    <row r="21" spans="1:41" x14ac:dyDescent="0.25">
      <c r="A21" s="38"/>
      <c r="B21" s="11">
        <v>1.260377358490566</v>
      </c>
      <c r="C21" s="11">
        <v>1.0037735849056604</v>
      </c>
      <c r="D21" s="11">
        <v>0.85660377358490569</v>
      </c>
      <c r="E21" s="11">
        <v>0.42641509433962266</v>
      </c>
      <c r="F21" s="11">
        <v>0.16037735849056603</v>
      </c>
      <c r="G21" s="12">
        <v>79.640718562874241</v>
      </c>
      <c r="H21" s="18">
        <v>2.0088495575221237</v>
      </c>
      <c r="I21" s="10">
        <v>37.610619469026545</v>
      </c>
      <c r="J21" s="10">
        <f t="shared" si="1"/>
        <v>18.722466960352421</v>
      </c>
      <c r="K21" s="10"/>
      <c r="L21" s="11">
        <v>1.230188679245283</v>
      </c>
      <c r="M21" s="11">
        <v>1.1547169811320754</v>
      </c>
      <c r="N21" s="7">
        <v>0.85660377358490569</v>
      </c>
      <c r="O21" s="7">
        <v>0.38113207547169814</v>
      </c>
      <c r="P21" s="7">
        <v>0.13584905660377358</v>
      </c>
      <c r="Q21" s="10">
        <v>93.865030674846622</v>
      </c>
      <c r="R21" s="9">
        <v>2.2475247524752473</v>
      </c>
      <c r="S21" s="13">
        <v>35.64356435643564</v>
      </c>
      <c r="T21" s="10">
        <f t="shared" si="2"/>
        <v>15.859030837004404</v>
      </c>
      <c r="U21" s="10"/>
      <c r="V21" s="11">
        <v>1.260377358490566</v>
      </c>
      <c r="W21" s="11">
        <v>1.0037735849056604</v>
      </c>
      <c r="X21" s="11">
        <v>0.85660377358490569</v>
      </c>
      <c r="Y21" s="11">
        <v>0.42641509433962266</v>
      </c>
      <c r="Z21" s="11">
        <v>0.16037735849056603</v>
      </c>
      <c r="AA21" s="12">
        <v>79.640718562874241</v>
      </c>
      <c r="AB21" s="18">
        <v>2.0088495575221237</v>
      </c>
      <c r="AC21" s="54">
        <v>37.610619469026545</v>
      </c>
      <c r="AD21" s="10">
        <f t="shared" si="3"/>
        <v>18.722466960352421</v>
      </c>
      <c r="AE21" s="10"/>
      <c r="AF21" s="65"/>
      <c r="AG21" s="65"/>
      <c r="AH21" s="65"/>
      <c r="AI21" s="65"/>
      <c r="AJ21" s="65"/>
      <c r="AK21" s="65"/>
      <c r="AL21" s="65"/>
      <c r="AM21" s="65"/>
      <c r="AN21" s="65"/>
      <c r="AO21" s="65"/>
    </row>
    <row r="22" spans="1:41" x14ac:dyDescent="0.25">
      <c r="A22" s="38"/>
      <c r="B22" s="11">
        <v>1.3886792452830188</v>
      </c>
      <c r="C22" s="11">
        <v>1.0716981132075472</v>
      </c>
      <c r="D22" s="11">
        <v>0.95471698113207548</v>
      </c>
      <c r="E22" s="11">
        <v>0.45660377358490567</v>
      </c>
      <c r="F22" s="11">
        <v>0.16981132075471697</v>
      </c>
      <c r="G22" s="12">
        <v>77.173913043478265</v>
      </c>
      <c r="H22" s="18">
        <v>2.0909090909090908</v>
      </c>
      <c r="I22" s="10">
        <v>37.190082644628099</v>
      </c>
      <c r="J22" s="10">
        <f t="shared" si="1"/>
        <v>17.786561264822133</v>
      </c>
      <c r="K22" s="10"/>
      <c r="L22" s="19">
        <v>1.1018867924528302</v>
      </c>
      <c r="M22" s="19">
        <v>1.1094339622641509</v>
      </c>
      <c r="N22" s="19">
        <v>0.78490566037735854</v>
      </c>
      <c r="O22" s="19">
        <v>0.32830188679245281</v>
      </c>
      <c r="P22" s="19">
        <v>0.12075471698113208</v>
      </c>
      <c r="Q22" s="54">
        <v>100.68493150684932</v>
      </c>
      <c r="R22" s="55">
        <v>2.3908045977011496</v>
      </c>
      <c r="S22" s="13">
        <v>36.781609195402297</v>
      </c>
      <c r="T22" s="10">
        <f t="shared" si="2"/>
        <v>15.384615384615383</v>
      </c>
      <c r="U22" s="10"/>
      <c r="V22" s="11">
        <v>1.3886792452830188</v>
      </c>
      <c r="W22" s="11">
        <v>1.0716981132075472</v>
      </c>
      <c r="X22" s="11">
        <v>0.95471698113207548</v>
      </c>
      <c r="Y22" s="11">
        <v>0.45660377358490567</v>
      </c>
      <c r="Z22" s="11">
        <v>0.16981132075471697</v>
      </c>
      <c r="AA22" s="12">
        <v>77.173913043478265</v>
      </c>
      <c r="AB22" s="18">
        <v>2.0909090909090908</v>
      </c>
      <c r="AC22" s="10">
        <v>37.190082644628099</v>
      </c>
      <c r="AD22" s="10">
        <f t="shared" si="3"/>
        <v>17.786561264822133</v>
      </c>
      <c r="AE22" s="10"/>
      <c r="AF22" s="65"/>
      <c r="AG22" s="65"/>
      <c r="AH22" s="65"/>
      <c r="AI22" s="65"/>
      <c r="AJ22" s="65"/>
      <c r="AK22" s="65"/>
      <c r="AL22" s="65"/>
      <c r="AM22" s="65"/>
      <c r="AN22" s="65"/>
      <c r="AO22" s="65"/>
    </row>
    <row r="23" spans="1:41" x14ac:dyDescent="0.25">
      <c r="A23" s="37"/>
      <c r="B23" s="11">
        <v>1.2264150943396226</v>
      </c>
      <c r="C23" s="11">
        <v>0.99622641509433962</v>
      </c>
      <c r="D23" s="11">
        <v>0.81509433962264155</v>
      </c>
      <c r="E23" s="11">
        <v>0.44528301886792454</v>
      </c>
      <c r="F23" s="11">
        <v>0.16415094339622641</v>
      </c>
      <c r="G23" s="12">
        <v>81.230769230769226</v>
      </c>
      <c r="H23" s="55">
        <v>1.8305084745762712</v>
      </c>
      <c r="I23" s="54">
        <v>36.864406779661017</v>
      </c>
      <c r="J23" s="54">
        <f t="shared" si="1"/>
        <v>20.138888888888886</v>
      </c>
      <c r="K23" s="54"/>
      <c r="L23" s="11">
        <v>1.1245283018867924</v>
      </c>
      <c r="M23" s="19">
        <v>1.0679245283018868</v>
      </c>
      <c r="N23" s="7">
        <v>0.78490566037735854</v>
      </c>
      <c r="O23" s="7">
        <v>0.33207547169811319</v>
      </c>
      <c r="P23" s="7">
        <v>0.12075471698113208</v>
      </c>
      <c r="Q23" s="8">
        <v>94.966442953020135</v>
      </c>
      <c r="R23" s="9">
        <v>2.3636363636363638</v>
      </c>
      <c r="S23" s="13">
        <v>36.363636363636367</v>
      </c>
      <c r="T23" s="10">
        <f t="shared" si="2"/>
        <v>15.384615384615383</v>
      </c>
      <c r="U23" s="54"/>
      <c r="V23" s="11">
        <v>1.2264150943396226</v>
      </c>
      <c r="W23" s="11">
        <v>0.99622641509433962</v>
      </c>
      <c r="X23" s="11">
        <v>0.81509433962264155</v>
      </c>
      <c r="Y23" s="11">
        <v>0.44528301886792454</v>
      </c>
      <c r="Z23" s="11">
        <v>0.16415094339622641</v>
      </c>
      <c r="AA23" s="12">
        <v>81.230769230769226</v>
      </c>
      <c r="AB23" s="55">
        <v>1.8305084745762712</v>
      </c>
      <c r="AC23" s="10">
        <v>36.864406779661017</v>
      </c>
      <c r="AD23" s="54">
        <f t="shared" si="3"/>
        <v>20.138888888888886</v>
      </c>
      <c r="AE23" s="54"/>
      <c r="AF23" s="65"/>
      <c r="AG23" s="65"/>
      <c r="AH23" s="65"/>
      <c r="AI23" s="65"/>
      <c r="AJ23" s="65"/>
      <c r="AK23" s="65"/>
      <c r="AL23" s="65"/>
      <c r="AM23" s="65"/>
      <c r="AN23" s="65"/>
      <c r="AO23" s="65"/>
    </row>
    <row r="24" spans="1:41" x14ac:dyDescent="0.25">
      <c r="A24" s="37"/>
      <c r="B24" s="11">
        <v>1.2830188679245282</v>
      </c>
      <c r="C24" s="11">
        <v>1.1094339622641509</v>
      </c>
      <c r="D24" s="11">
        <v>0.8867924528301887</v>
      </c>
      <c r="E24" s="11">
        <v>0.42830188679245285</v>
      </c>
      <c r="F24" s="11">
        <v>0.15660377358490565</v>
      </c>
      <c r="G24" s="63">
        <v>86.470588235294116</v>
      </c>
      <c r="H24" s="18">
        <v>2.0704845814977975</v>
      </c>
      <c r="I24" s="10">
        <v>36.563876651982383</v>
      </c>
      <c r="J24" s="10">
        <f t="shared" si="1"/>
        <v>17.659574468085104</v>
      </c>
      <c r="K24" s="10"/>
      <c r="L24" s="11">
        <v>1.2264150943396226</v>
      </c>
      <c r="M24" s="11">
        <v>1.1849056603773584</v>
      </c>
      <c r="N24" s="7">
        <v>0.84905660377358494</v>
      </c>
      <c r="O24" s="7">
        <v>0.37735849056603776</v>
      </c>
      <c r="P24" s="7">
        <v>0.13773584905660377</v>
      </c>
      <c r="Q24" s="8">
        <v>96.615384615384613</v>
      </c>
      <c r="R24" s="9">
        <v>2.25</v>
      </c>
      <c r="S24" s="13">
        <v>36.5</v>
      </c>
      <c r="T24" s="10">
        <f t="shared" si="2"/>
        <v>16.222222222222221</v>
      </c>
      <c r="U24" s="10"/>
      <c r="V24" s="11">
        <v>1.2830188679245282</v>
      </c>
      <c r="W24" s="11">
        <v>1.1094339622641509</v>
      </c>
      <c r="X24" s="11">
        <v>0.8867924528301887</v>
      </c>
      <c r="Y24" s="11">
        <v>0.42830188679245285</v>
      </c>
      <c r="Z24" s="11">
        <v>0.15660377358490565</v>
      </c>
      <c r="AA24" s="63">
        <v>86.470588235294116</v>
      </c>
      <c r="AB24" s="18">
        <v>2.0704845814977975</v>
      </c>
      <c r="AC24" s="10">
        <v>36.563876651982383</v>
      </c>
      <c r="AD24" s="10">
        <f t="shared" si="3"/>
        <v>17.659574468085104</v>
      </c>
      <c r="AE24" s="10"/>
      <c r="AF24" s="65"/>
      <c r="AG24" s="65"/>
      <c r="AH24" s="65"/>
      <c r="AI24" s="65"/>
      <c r="AJ24" s="65"/>
      <c r="AK24" s="65"/>
      <c r="AL24" s="65"/>
      <c r="AM24" s="65"/>
      <c r="AN24" s="65"/>
      <c r="AO24" s="65"/>
    </row>
    <row r="25" spans="1:41" x14ac:dyDescent="0.25">
      <c r="A25" s="37"/>
      <c r="B25" s="21">
        <v>1.2264150943396226</v>
      </c>
      <c r="C25" s="64">
        <v>0.96603773584905661</v>
      </c>
      <c r="D25" s="21">
        <v>0.8226415094339623</v>
      </c>
      <c r="E25" s="21">
        <v>0.42264150943396228</v>
      </c>
      <c r="F25" s="21">
        <v>0.15283018867924528</v>
      </c>
      <c r="G25" s="15">
        <v>78.769230769230774</v>
      </c>
      <c r="H25" s="22">
        <v>1.9464285714285714</v>
      </c>
      <c r="I25" s="17">
        <v>36.160714285714285</v>
      </c>
      <c r="J25" s="17">
        <f t="shared" si="1"/>
        <v>18.577981651376145</v>
      </c>
      <c r="K25" s="10"/>
      <c r="L25" s="11">
        <v>1.2</v>
      </c>
      <c r="M25" s="11">
        <v>1.1584905660377358</v>
      </c>
      <c r="N25" s="7">
        <v>0.83396226415094343</v>
      </c>
      <c r="O25" s="7">
        <v>0.36603773584905658</v>
      </c>
      <c r="P25" s="7">
        <v>0.13584905660377358</v>
      </c>
      <c r="Q25" s="8">
        <v>96.540880503144649</v>
      </c>
      <c r="R25" s="9">
        <v>2.2783505154639179</v>
      </c>
      <c r="S25" s="13">
        <v>37.113402061855673</v>
      </c>
      <c r="T25" s="10">
        <f t="shared" si="2"/>
        <v>16.289592760180994</v>
      </c>
      <c r="U25" s="10"/>
      <c r="V25" s="21">
        <v>1.2264150943396226</v>
      </c>
      <c r="W25" s="64">
        <v>0.96603773584905661</v>
      </c>
      <c r="X25" s="21">
        <v>0.8226415094339623</v>
      </c>
      <c r="Y25" s="21">
        <v>0.42264150943396228</v>
      </c>
      <c r="Z25" s="21">
        <v>0.15283018867924528</v>
      </c>
      <c r="AA25" s="15">
        <v>78.769230769230774</v>
      </c>
      <c r="AB25" s="22">
        <v>1.9464285714285714</v>
      </c>
      <c r="AC25" s="17">
        <v>36.160714285714285</v>
      </c>
      <c r="AD25" s="17">
        <f t="shared" si="3"/>
        <v>18.577981651376145</v>
      </c>
      <c r="AE25" s="10"/>
      <c r="AF25" s="65"/>
      <c r="AG25" s="65"/>
      <c r="AH25" s="65"/>
      <c r="AI25" s="65"/>
      <c r="AJ25" s="65"/>
      <c r="AK25" s="65"/>
      <c r="AL25" s="65"/>
      <c r="AM25" s="65"/>
      <c r="AN25" s="65"/>
      <c r="AO25" s="65"/>
    </row>
    <row r="26" spans="1:41" x14ac:dyDescent="0.25">
      <c r="A26" s="39"/>
      <c r="B26" s="11">
        <v>1.2716981132075471</v>
      </c>
      <c r="C26" s="11"/>
      <c r="D26" s="11">
        <v>0.86415094339622645</v>
      </c>
      <c r="E26" s="11">
        <v>0.42264150943396228</v>
      </c>
      <c r="F26" s="11">
        <v>0.15283018867924528</v>
      </c>
      <c r="G26" s="10"/>
      <c r="H26" s="18">
        <v>2.0446428571428572</v>
      </c>
      <c r="I26" s="10">
        <v>36.160714285714285</v>
      </c>
      <c r="J26" s="10">
        <f t="shared" si="1"/>
        <v>17.685589519650655</v>
      </c>
      <c r="K26" s="10"/>
      <c r="L26" s="11">
        <v>1.1433962264150943</v>
      </c>
      <c r="M26" s="11">
        <v>1.0981132075471698</v>
      </c>
      <c r="N26" s="7">
        <v>0.8075471698113208</v>
      </c>
      <c r="O26" s="7">
        <v>0.35660377358490564</v>
      </c>
      <c r="P26" s="7">
        <v>0.13207547169811321</v>
      </c>
      <c r="Q26" s="8">
        <v>96.039603960396036</v>
      </c>
      <c r="R26" s="9">
        <v>2.2645502645502646</v>
      </c>
      <c r="S26" s="13">
        <v>37.037037037037038</v>
      </c>
      <c r="T26" s="54">
        <f t="shared" si="2"/>
        <v>16.355140186915886</v>
      </c>
      <c r="U26" s="62" t="s">
        <v>10</v>
      </c>
      <c r="V26" s="59">
        <f>SUM(V3:V25)/23</f>
        <v>1.3036915504511892</v>
      </c>
      <c r="W26" s="59">
        <f>SUM(W3:W25)/21</f>
        <v>1.0675651392632526</v>
      </c>
      <c r="X26" s="59">
        <f t="shared" ref="X26:Z26" si="7">SUM(X3:X25)/23</f>
        <v>0.88318293683347016</v>
      </c>
      <c r="Y26" s="59">
        <f t="shared" si="7"/>
        <v>0.44150943396226416</v>
      </c>
      <c r="Z26" s="59">
        <f t="shared" si="7"/>
        <v>0.16086956521739126</v>
      </c>
      <c r="AA26" s="52">
        <f t="shared" ref="AA26" si="8">SUM(AA3:AA25)/21</f>
        <v>81.443676411765665</v>
      </c>
      <c r="AB26" s="53">
        <f t="shared" ref="AB26:AD26" si="9">SUM(AB3:AB25)/23</f>
        <v>2.002913492014597</v>
      </c>
      <c r="AC26" s="52">
        <f t="shared" si="9"/>
        <v>36.447909971187016</v>
      </c>
      <c r="AD26" s="52">
        <f t="shared" si="9"/>
        <v>18.227460445539752</v>
      </c>
      <c r="AE26" s="52"/>
    </row>
    <row r="27" spans="1:41" x14ac:dyDescent="0.25">
      <c r="A27" s="36"/>
      <c r="B27" s="11">
        <v>1.3396226415094339</v>
      </c>
      <c r="C27" s="11">
        <v>1.1471698113207547</v>
      </c>
      <c r="D27" s="11">
        <v>0.90943396226415096</v>
      </c>
      <c r="E27" s="11">
        <v>0.44150943396226416</v>
      </c>
      <c r="F27" s="11">
        <v>0.16037735849056603</v>
      </c>
      <c r="G27" s="10">
        <v>85.633802816901408</v>
      </c>
      <c r="H27" s="18">
        <v>2.0598290598290596</v>
      </c>
      <c r="I27" s="10">
        <v>36.324786324786324</v>
      </c>
      <c r="J27" s="10">
        <f t="shared" si="1"/>
        <v>17.63485477178423</v>
      </c>
      <c r="K27" s="10"/>
      <c r="L27" s="11">
        <v>1.1849056603773584</v>
      </c>
      <c r="M27" s="11">
        <v>1.1509433962264151</v>
      </c>
      <c r="N27" s="7">
        <v>0.84150943396226419</v>
      </c>
      <c r="O27" s="7">
        <v>0.36603773584905658</v>
      </c>
      <c r="P27" s="7">
        <v>0.13207547169811321</v>
      </c>
      <c r="Q27" s="8">
        <v>97.133757961783445</v>
      </c>
      <c r="R27" s="9">
        <v>2.2989690721649487</v>
      </c>
      <c r="S27" s="13">
        <v>36.082474226804123</v>
      </c>
      <c r="T27" s="10">
        <f t="shared" si="2"/>
        <v>15.695067264573989</v>
      </c>
      <c r="U27" s="68" t="s">
        <v>9</v>
      </c>
      <c r="V27" s="7">
        <f>_xlfn.STDEV.S(V3:V25)</f>
        <v>7.2245536480132558E-2</v>
      </c>
      <c r="W27" s="7">
        <f t="shared" ref="W27:AD27" si="10">_xlfn.STDEV.S(W3:W25)</f>
        <v>6.2154331532956464E-2</v>
      </c>
      <c r="X27" s="7">
        <f t="shared" si="10"/>
        <v>5.1370149028687591E-2</v>
      </c>
      <c r="Y27" s="7">
        <f t="shared" si="10"/>
        <v>2.9096895723691282E-2</v>
      </c>
      <c r="Z27" s="7">
        <f t="shared" si="10"/>
        <v>1.0211799434905857E-2</v>
      </c>
      <c r="AA27" s="8">
        <f t="shared" si="10"/>
        <v>2.5648061124719952</v>
      </c>
      <c r="AB27" s="9">
        <f t="shared" si="10"/>
        <v>8.4293145377400375E-2</v>
      </c>
      <c r="AC27" s="8">
        <f t="shared" si="10"/>
        <v>0.68901042196665052</v>
      </c>
      <c r="AD27" s="8">
        <f t="shared" si="10"/>
        <v>0.82308507491243299</v>
      </c>
      <c r="AE27" s="8"/>
    </row>
    <row r="28" spans="1:41" x14ac:dyDescent="0.25">
      <c r="A28" s="36"/>
      <c r="B28" s="11">
        <v>1.3358490566037735</v>
      </c>
      <c r="C28" s="11">
        <v>1.1320754716981132</v>
      </c>
      <c r="D28" s="11">
        <v>0.8867924528301887</v>
      </c>
      <c r="E28" s="11">
        <v>0.45283018867924529</v>
      </c>
      <c r="F28" s="11">
        <v>0.16981132075471697</v>
      </c>
      <c r="G28" s="10">
        <v>84.745762711864401</v>
      </c>
      <c r="H28" s="18">
        <v>1.9583333333333333</v>
      </c>
      <c r="I28" s="10">
        <v>37.5</v>
      </c>
      <c r="J28" s="10">
        <f t="shared" si="1"/>
        <v>19.148936170212764</v>
      </c>
      <c r="K28" s="10"/>
      <c r="L28" s="11">
        <v>1.260377358490566</v>
      </c>
      <c r="M28" s="11"/>
      <c r="N28" s="7">
        <v>0.90188679245283021</v>
      </c>
      <c r="O28" s="7">
        <v>0.38301886792452833</v>
      </c>
      <c r="P28" s="7">
        <v>0.14150943396226415</v>
      </c>
      <c r="Q28" s="10"/>
      <c r="R28" s="9">
        <v>2.354679802955665</v>
      </c>
      <c r="S28" s="13">
        <v>36.945812807881772</v>
      </c>
      <c r="T28" s="10">
        <f t="shared" si="2"/>
        <v>15.690376569037657</v>
      </c>
      <c r="U28" s="10"/>
      <c r="V28" s="7"/>
      <c r="W28" s="11"/>
      <c r="X28" s="7"/>
      <c r="Y28" s="7"/>
      <c r="Z28" s="7"/>
      <c r="AA28" s="12"/>
      <c r="AB28" s="9"/>
      <c r="AC28" s="10"/>
      <c r="AD28" s="10"/>
      <c r="AE28" s="10"/>
    </row>
    <row r="29" spans="1:41" x14ac:dyDescent="0.25">
      <c r="A29" s="36"/>
      <c r="B29" s="11">
        <v>1.2452830188679245</v>
      </c>
      <c r="C29" s="11">
        <v>1.0339622641509434</v>
      </c>
      <c r="D29" s="11">
        <v>0.87547169811320757</v>
      </c>
      <c r="E29" s="11">
        <v>0.43396226415094341</v>
      </c>
      <c r="F29" s="11">
        <v>0.15849056603773584</v>
      </c>
      <c r="G29" s="10">
        <v>83.030303030303031</v>
      </c>
      <c r="H29" s="18">
        <v>2.017391304347826</v>
      </c>
      <c r="I29" s="10">
        <v>36.521739130434781</v>
      </c>
      <c r="J29" s="10">
        <f t="shared" si="1"/>
        <v>18.103448275862068</v>
      </c>
      <c r="K29" s="10"/>
      <c r="L29" s="11">
        <v>1.2490566037735849</v>
      </c>
      <c r="M29" s="11">
        <v>1.1962264150943396</v>
      </c>
      <c r="N29" s="7">
        <v>0.86415094339622645</v>
      </c>
      <c r="O29" s="7">
        <v>0.38490566037735852</v>
      </c>
      <c r="P29" s="7">
        <v>0.13962264150943396</v>
      </c>
      <c r="Q29" s="8">
        <v>95.770392749244721</v>
      </c>
      <c r="R29" s="9">
        <v>2.2450980392156863</v>
      </c>
      <c r="S29" s="13">
        <v>36.274509803921568</v>
      </c>
      <c r="T29" s="10">
        <f t="shared" si="2"/>
        <v>16.157205240174672</v>
      </c>
      <c r="U29" s="10"/>
      <c r="V29" s="11"/>
      <c r="W29" s="11"/>
      <c r="X29" s="11"/>
      <c r="Y29" s="11"/>
      <c r="Z29" s="11"/>
      <c r="AA29" s="10"/>
      <c r="AB29" s="18"/>
      <c r="AC29" s="10"/>
      <c r="AD29" s="10"/>
      <c r="AE29" s="10"/>
      <c r="AF29" s="40"/>
    </row>
    <row r="30" spans="1:41" x14ac:dyDescent="0.25">
      <c r="A30" s="36"/>
      <c r="B30" s="11">
        <v>1.2754716981132075</v>
      </c>
      <c r="C30" s="11">
        <v>1.0716981132075472</v>
      </c>
      <c r="D30" s="11">
        <v>0.86415094339622645</v>
      </c>
      <c r="E30" s="11">
        <v>0.4188679245283019</v>
      </c>
      <c r="F30" s="11">
        <v>0.15471698113207547</v>
      </c>
      <c r="G30" s="10">
        <v>84.023668639053255</v>
      </c>
      <c r="H30" s="18">
        <v>2.0630630630630629</v>
      </c>
      <c r="I30" s="10">
        <v>36.936936936936938</v>
      </c>
      <c r="J30" s="10">
        <f t="shared" si="1"/>
        <v>17.903930131004365</v>
      </c>
      <c r="K30" s="10"/>
      <c r="L30" s="11">
        <v>1.2377358490566037</v>
      </c>
      <c r="M30" s="11">
        <v>1.1773584905660377</v>
      </c>
      <c r="N30" s="7">
        <v>0.88301886792452833</v>
      </c>
      <c r="O30" s="7">
        <v>0.37735849056603776</v>
      </c>
      <c r="P30" s="7">
        <v>0.13773584905660377</v>
      </c>
      <c r="Q30" s="8">
        <v>95.121951219512198</v>
      </c>
      <c r="R30" s="9">
        <v>2.34</v>
      </c>
      <c r="S30" s="13">
        <v>36.5</v>
      </c>
      <c r="T30" s="10">
        <f t="shared" si="2"/>
        <v>15.598290598290598</v>
      </c>
      <c r="U30" s="10"/>
      <c r="V30" s="11"/>
      <c r="W30" s="11"/>
      <c r="X30" s="11"/>
      <c r="Y30" s="11"/>
      <c r="Z30" s="11"/>
      <c r="AA30" s="10"/>
      <c r="AB30" s="18"/>
      <c r="AC30" s="10"/>
      <c r="AD30" s="10"/>
      <c r="AE30" s="10"/>
      <c r="AF30" s="40"/>
    </row>
    <row r="31" spans="1:41" x14ac:dyDescent="0.25">
      <c r="A31" s="36"/>
      <c r="B31" s="11">
        <v>1.260377358490566</v>
      </c>
      <c r="C31" s="11">
        <v>1.0490566037735849</v>
      </c>
      <c r="D31" s="11">
        <v>0.87924528301886795</v>
      </c>
      <c r="E31" s="11">
        <v>0.41509433962264153</v>
      </c>
      <c r="F31" s="11">
        <v>0.1490566037735849</v>
      </c>
      <c r="G31" s="10">
        <v>83.233532934131745</v>
      </c>
      <c r="H31" s="18">
        <v>2.1181818181818182</v>
      </c>
      <c r="I31" s="10">
        <v>35.909090909090907</v>
      </c>
      <c r="J31" s="10">
        <f t="shared" si="1"/>
        <v>16.952789699570815</v>
      </c>
      <c r="K31" s="10"/>
      <c r="L31" s="11">
        <v>1.2943396226415094</v>
      </c>
      <c r="M31" s="19">
        <v>1.2490566037735849</v>
      </c>
      <c r="N31" s="7">
        <v>0.90943396226415096</v>
      </c>
      <c r="O31" s="7">
        <v>0.38113207547169814</v>
      </c>
      <c r="P31" s="7">
        <v>0.14150943396226415</v>
      </c>
      <c r="Q31" s="8">
        <v>96.501457725947532</v>
      </c>
      <c r="R31" s="18">
        <v>2.386138613861386</v>
      </c>
      <c r="S31" s="13">
        <v>37.128712871287128</v>
      </c>
      <c r="T31" s="10">
        <f t="shared" si="2"/>
        <v>15.560165975103734</v>
      </c>
      <c r="U31" s="10"/>
      <c r="V31" s="11"/>
      <c r="W31" s="11"/>
      <c r="X31" s="11"/>
      <c r="Y31" s="11"/>
      <c r="Z31" s="11"/>
      <c r="AA31" s="10"/>
      <c r="AB31" s="18"/>
      <c r="AC31" s="10"/>
      <c r="AD31" s="10"/>
      <c r="AE31" s="10"/>
      <c r="AF31" s="40"/>
    </row>
    <row r="32" spans="1:41" x14ac:dyDescent="0.25">
      <c r="A32" s="36"/>
      <c r="B32" s="11">
        <v>1.4226415094339622</v>
      </c>
      <c r="C32" s="11">
        <v>1.1698113207547169</v>
      </c>
      <c r="D32" s="11">
        <v>0.97358490566037736</v>
      </c>
      <c r="E32" s="11">
        <v>0.47547169811320755</v>
      </c>
      <c r="F32" s="11">
        <v>0.17924528301886791</v>
      </c>
      <c r="G32" s="10">
        <v>82.228116710875327</v>
      </c>
      <c r="H32" s="18">
        <v>2.0476190476190474</v>
      </c>
      <c r="I32" s="10">
        <v>37.698412698412696</v>
      </c>
      <c r="J32" s="10">
        <f t="shared" si="1"/>
        <v>18.410852713178294</v>
      </c>
      <c r="K32" s="10"/>
      <c r="L32" s="11">
        <v>1.2226415094339622</v>
      </c>
      <c r="M32" s="11">
        <v>1.2037735849056603</v>
      </c>
      <c r="N32" s="7">
        <v>0.85283018867924532</v>
      </c>
      <c r="O32" s="7">
        <v>0.37358490566037733</v>
      </c>
      <c r="P32" s="7">
        <v>0.13396226415094339</v>
      </c>
      <c r="Q32" s="8">
        <v>98.456790123456798</v>
      </c>
      <c r="R32" s="9">
        <v>2.2828282828282829</v>
      </c>
      <c r="S32" s="13">
        <v>35.858585858585855</v>
      </c>
      <c r="T32" s="10">
        <f t="shared" si="2"/>
        <v>15.707964601769911</v>
      </c>
      <c r="U32" s="10"/>
      <c r="V32" s="11"/>
      <c r="W32" s="11"/>
      <c r="X32" s="11"/>
      <c r="Y32" s="11"/>
      <c r="Z32" s="11"/>
      <c r="AA32" s="10"/>
      <c r="AB32" s="18"/>
      <c r="AC32" s="10"/>
      <c r="AD32" s="10"/>
      <c r="AE32" s="10"/>
      <c r="AF32" s="40"/>
    </row>
    <row r="33" spans="1:32" x14ac:dyDescent="0.25">
      <c r="A33" s="39"/>
      <c r="B33" s="11">
        <v>1.3358490566037735</v>
      </c>
      <c r="C33" s="11">
        <v>1.0716981132075472</v>
      </c>
      <c r="D33" s="11">
        <v>0.89433962264150946</v>
      </c>
      <c r="E33" s="11">
        <v>0.43962264150943398</v>
      </c>
      <c r="F33" s="11">
        <v>0.16226415094339622</v>
      </c>
      <c r="G33" s="10">
        <v>80.225988700564983</v>
      </c>
      <c r="H33" s="18">
        <v>2.0343347639484977</v>
      </c>
      <c r="I33" s="10">
        <v>36.909871244635198</v>
      </c>
      <c r="J33" s="10">
        <f t="shared" si="1"/>
        <v>18.14345991561181</v>
      </c>
      <c r="K33" s="10"/>
      <c r="L33" s="11">
        <v>1.2415094339622641</v>
      </c>
      <c r="M33" s="11">
        <v>1.1962264150943396</v>
      </c>
      <c r="N33" s="7">
        <v>0.86415094339622645</v>
      </c>
      <c r="O33" s="7">
        <v>0.38113207547169814</v>
      </c>
      <c r="P33" s="7">
        <v>0.13207547169811321</v>
      </c>
      <c r="Q33" s="8">
        <v>96.352583586626139</v>
      </c>
      <c r="R33" s="9">
        <v>2.2673267326732671</v>
      </c>
      <c r="S33" s="13">
        <v>34.653465346534652</v>
      </c>
      <c r="T33" s="10">
        <f t="shared" si="2"/>
        <v>15.283842794759824</v>
      </c>
      <c r="U33" s="10"/>
      <c r="V33" s="11"/>
      <c r="W33" s="11"/>
      <c r="X33" s="11"/>
      <c r="Y33" s="11"/>
      <c r="Z33" s="11"/>
      <c r="AA33" s="10"/>
      <c r="AB33" s="18"/>
      <c r="AC33" s="10"/>
      <c r="AD33" s="10"/>
      <c r="AE33" s="10"/>
      <c r="AF33" s="40"/>
    </row>
    <row r="34" spans="1:32" x14ac:dyDescent="0.25">
      <c r="A34" s="39"/>
      <c r="B34" s="11">
        <v>1.2</v>
      </c>
      <c r="C34" s="11">
        <v>1.0264150943396226</v>
      </c>
      <c r="D34" s="11">
        <v>0.83396226415094343</v>
      </c>
      <c r="E34" s="11">
        <v>0.39245283018867927</v>
      </c>
      <c r="F34" s="11">
        <v>0.14716981132075471</v>
      </c>
      <c r="G34" s="12">
        <v>85.534591194968556</v>
      </c>
      <c r="H34" s="18">
        <v>2.125</v>
      </c>
      <c r="I34" s="20">
        <v>37.5</v>
      </c>
      <c r="J34" s="10">
        <f t="shared" si="1"/>
        <v>17.647058823529409</v>
      </c>
      <c r="K34" s="10"/>
      <c r="L34" s="11">
        <v>1.2528301886792452</v>
      </c>
      <c r="M34" s="11">
        <v>1.1924528301886792</v>
      </c>
      <c r="N34" s="7">
        <v>0.87547169811320757</v>
      </c>
      <c r="O34" s="7">
        <v>0.38113207547169814</v>
      </c>
      <c r="P34" s="7">
        <v>0.13396226415094339</v>
      </c>
      <c r="Q34" s="8">
        <v>95.180722891566262</v>
      </c>
      <c r="R34" s="9">
        <v>2.2970297029702968</v>
      </c>
      <c r="S34" s="13">
        <v>35.148514851485146</v>
      </c>
      <c r="T34" s="10">
        <f t="shared" si="2"/>
        <v>15.301724137931034</v>
      </c>
      <c r="U34" s="10"/>
      <c r="V34" s="11"/>
      <c r="W34" s="11"/>
      <c r="X34" s="11"/>
      <c r="Y34" s="11"/>
      <c r="Z34" s="11"/>
      <c r="AA34" s="10"/>
      <c r="AB34" s="18"/>
      <c r="AC34" s="10"/>
      <c r="AD34" s="10"/>
      <c r="AE34" s="10"/>
      <c r="AF34" s="40"/>
    </row>
    <row r="35" spans="1:32" x14ac:dyDescent="0.25">
      <c r="A35" s="39"/>
      <c r="B35" s="11">
        <v>1.230188679245283</v>
      </c>
      <c r="C35" s="11">
        <v>1.0415094339622641</v>
      </c>
      <c r="D35" s="11">
        <v>0.85283018867924532</v>
      </c>
      <c r="E35" s="11">
        <v>0.39245283018867927</v>
      </c>
      <c r="F35" s="11">
        <v>0.14339622641509434</v>
      </c>
      <c r="G35" s="10">
        <v>84.662576687116569</v>
      </c>
      <c r="H35" s="18">
        <v>2.1730769230769229</v>
      </c>
      <c r="I35" s="10">
        <v>36.538461538461533</v>
      </c>
      <c r="J35" s="54">
        <f t="shared" si="1"/>
        <v>16.814159292035395</v>
      </c>
      <c r="K35" s="54"/>
      <c r="L35" s="21">
        <v>1.2641509433962264</v>
      </c>
      <c r="M35" s="21">
        <v>1.2</v>
      </c>
      <c r="N35" s="14">
        <v>0.8867924528301887</v>
      </c>
      <c r="O35" s="14">
        <v>0.39245283018867927</v>
      </c>
      <c r="P35" s="14">
        <v>0.14339622641509434</v>
      </c>
      <c r="Q35" s="57">
        <v>94.925373134328368</v>
      </c>
      <c r="R35" s="16">
        <v>2.2596153846153846</v>
      </c>
      <c r="S35" s="58">
        <v>36.538461538461533</v>
      </c>
      <c r="T35" s="17">
        <f t="shared" si="2"/>
        <v>16.170212765957444</v>
      </c>
      <c r="U35" s="54"/>
      <c r="V35" s="19"/>
      <c r="W35" s="19"/>
      <c r="X35" s="19"/>
      <c r="Y35" s="19"/>
      <c r="Z35" s="19"/>
      <c r="AA35" s="10"/>
      <c r="AB35" s="18"/>
      <c r="AC35" s="10"/>
      <c r="AD35" s="10"/>
      <c r="AE35" s="10"/>
      <c r="AF35" s="40"/>
    </row>
    <row r="36" spans="1:32" x14ac:dyDescent="0.25">
      <c r="A36" s="39"/>
      <c r="B36" s="11">
        <v>1.3320754716981131</v>
      </c>
      <c r="C36" s="11">
        <v>1.1169811320754717</v>
      </c>
      <c r="D36" s="11">
        <v>0.89056603773584908</v>
      </c>
      <c r="E36" s="11">
        <v>0.44905660377358492</v>
      </c>
      <c r="F36" s="11">
        <v>0.16981132075471697</v>
      </c>
      <c r="G36" s="10">
        <v>83.852691218130317</v>
      </c>
      <c r="H36" s="18">
        <v>1.9831932773109244</v>
      </c>
      <c r="I36" s="10">
        <v>37.815126050420169</v>
      </c>
      <c r="J36" s="10">
        <f t="shared" si="1"/>
        <v>19.067796610169491</v>
      </c>
      <c r="K36" s="62" t="s">
        <v>10</v>
      </c>
      <c r="L36" s="59">
        <f>SUM(L3:L35)/33</f>
        <v>1.2185248713550598</v>
      </c>
      <c r="M36" s="59">
        <f>SUM(M3:M35)/24</f>
        <v>1.1625786163522014</v>
      </c>
      <c r="N36" s="59">
        <f t="shared" ref="N36:T36" si="11">SUM(N3:N35)/33</f>
        <v>0.85648942252715854</v>
      </c>
      <c r="O36" s="59">
        <f t="shared" si="11"/>
        <v>0.37347055460263007</v>
      </c>
      <c r="P36" s="59">
        <f t="shared" si="11"/>
        <v>0.13470554602630075</v>
      </c>
      <c r="Q36" s="52">
        <f>SUM(Q3:Q35)/24</f>
        <v>96.456934344176531</v>
      </c>
      <c r="R36" s="53">
        <f t="shared" si="11"/>
        <v>2.2946592166262367</v>
      </c>
      <c r="S36" s="52">
        <f t="shared" si="11"/>
        <v>36.088261010164778</v>
      </c>
      <c r="T36" s="52">
        <f t="shared" si="11"/>
        <v>15.731149974642287</v>
      </c>
      <c r="U36" s="10"/>
      <c r="V36" s="11"/>
      <c r="W36" s="11"/>
      <c r="X36" s="11"/>
      <c r="Y36" s="11"/>
      <c r="Z36" s="11"/>
      <c r="AA36" s="10"/>
      <c r="AB36" s="18"/>
      <c r="AC36" s="10"/>
      <c r="AD36" s="10"/>
      <c r="AE36" s="10"/>
      <c r="AF36" s="40"/>
    </row>
    <row r="37" spans="1:32" x14ac:dyDescent="0.25">
      <c r="A37" s="39"/>
      <c r="B37" s="11">
        <v>1.2</v>
      </c>
      <c r="C37" s="11">
        <v>0.97735849056603774</v>
      </c>
      <c r="D37" s="11">
        <v>0.8</v>
      </c>
      <c r="E37" s="11">
        <v>0.4</v>
      </c>
      <c r="F37" s="11">
        <v>0.15094339622641509</v>
      </c>
      <c r="G37" s="10">
        <v>81.44654088050315</v>
      </c>
      <c r="H37" s="18">
        <v>2</v>
      </c>
      <c r="I37" s="10">
        <v>37.735849056603776</v>
      </c>
      <c r="J37" s="10">
        <f t="shared" si="1"/>
        <v>18.867924528301884</v>
      </c>
      <c r="K37" s="68" t="s">
        <v>9</v>
      </c>
      <c r="L37" s="7">
        <f>_xlfn.STDEV.S(L3:L35)</f>
        <v>5.5487127525925786E-2</v>
      </c>
      <c r="M37" s="7">
        <f>_xlfn.STDEV.S(M3:M35)</f>
        <v>4.4551330465240437E-2</v>
      </c>
      <c r="N37" s="7">
        <f t="shared" ref="N37:T37" si="12">_xlfn.STDEV.S(N3:N35)</f>
        <v>3.8407754614518355E-2</v>
      </c>
      <c r="O37" s="7">
        <f t="shared" si="12"/>
        <v>1.9448264760937081E-2</v>
      </c>
      <c r="P37" s="7">
        <f t="shared" si="12"/>
        <v>6.0395669750436714E-3</v>
      </c>
      <c r="Q37" s="9">
        <f t="shared" si="12"/>
        <v>1.8449915064438618</v>
      </c>
      <c r="R37" s="9">
        <f t="shared" si="12"/>
        <v>4.9085492224418617E-2</v>
      </c>
      <c r="S37" s="9">
        <f t="shared" si="12"/>
        <v>0.73829398236781529</v>
      </c>
      <c r="T37" s="9">
        <f t="shared" si="12"/>
        <v>0.35222720002532698</v>
      </c>
      <c r="U37" s="10"/>
      <c r="V37" s="11"/>
      <c r="W37" s="11"/>
      <c r="X37" s="11"/>
      <c r="Y37" s="11"/>
      <c r="Z37" s="11"/>
      <c r="AA37" s="12"/>
      <c r="AB37" s="18"/>
      <c r="AC37" s="20"/>
      <c r="AD37" s="10"/>
      <c r="AE37" s="10"/>
      <c r="AF37" s="40"/>
    </row>
    <row r="38" spans="1:32" x14ac:dyDescent="0.25">
      <c r="A38" s="39"/>
      <c r="B38" s="11">
        <v>1.2037735849056603</v>
      </c>
      <c r="C38" s="11">
        <v>1.0113207547169811</v>
      </c>
      <c r="D38" s="11">
        <v>0.82641509433962268</v>
      </c>
      <c r="E38" s="11">
        <v>0.4037735849056604</v>
      </c>
      <c r="F38" s="11">
        <v>0.15283018867924528</v>
      </c>
      <c r="G38" s="10">
        <v>84.012539184952985</v>
      </c>
      <c r="H38" s="18">
        <v>2.0467289719626169</v>
      </c>
      <c r="I38" s="54">
        <v>37.850467289719624</v>
      </c>
      <c r="J38" s="10">
        <f t="shared" si="1"/>
        <v>18.493150684931507</v>
      </c>
      <c r="K38" s="10"/>
      <c r="L38" s="32"/>
      <c r="M38" s="32"/>
      <c r="N38" s="32"/>
      <c r="O38" s="32"/>
      <c r="P38" s="27"/>
      <c r="Q38" s="28"/>
      <c r="R38" s="27"/>
      <c r="S38" s="28"/>
      <c r="T38" s="28"/>
      <c r="U38" s="10"/>
      <c r="V38" s="11"/>
      <c r="W38" s="11"/>
      <c r="X38" s="11"/>
      <c r="Y38" s="19"/>
      <c r="Z38" s="19"/>
      <c r="AA38" s="10"/>
      <c r="AB38" s="18"/>
      <c r="AC38" s="10"/>
      <c r="AD38" s="10"/>
      <c r="AE38" s="10"/>
      <c r="AF38" s="40"/>
    </row>
    <row r="39" spans="1:32" x14ac:dyDescent="0.25">
      <c r="A39" s="39"/>
      <c r="B39" s="11">
        <v>1.2566037735849056</v>
      </c>
      <c r="C39" s="11">
        <v>0.98113207547169812</v>
      </c>
      <c r="D39" s="11">
        <v>0.85660377358490569</v>
      </c>
      <c r="E39" s="11">
        <v>0.41132075471698115</v>
      </c>
      <c r="F39" s="11">
        <v>0.14716981132075471</v>
      </c>
      <c r="G39" s="10">
        <v>78.078078078078079</v>
      </c>
      <c r="H39" s="18">
        <v>2.0825688073394497</v>
      </c>
      <c r="I39" s="10">
        <v>35.779816513761467</v>
      </c>
      <c r="J39" s="10">
        <f t="shared" si="1"/>
        <v>17.180616740088102</v>
      </c>
      <c r="K39" s="10"/>
      <c r="L39" s="33"/>
      <c r="M39" s="33"/>
      <c r="N39" s="33"/>
      <c r="O39" s="29"/>
      <c r="P39" s="29"/>
      <c r="Q39" s="30"/>
      <c r="R39" s="29"/>
      <c r="S39" s="30"/>
      <c r="T39" s="30"/>
      <c r="U39" s="10"/>
      <c r="V39" s="11"/>
      <c r="W39" s="11"/>
      <c r="X39" s="11"/>
      <c r="Y39" s="11"/>
      <c r="Z39" s="11"/>
      <c r="AA39" s="10"/>
      <c r="AB39" s="18"/>
      <c r="AC39" s="10"/>
      <c r="AD39" s="10"/>
      <c r="AE39" s="10"/>
      <c r="AF39" s="40"/>
    </row>
    <row r="40" spans="1:32" x14ac:dyDescent="0.25">
      <c r="A40" s="39"/>
      <c r="B40" s="11">
        <v>1.2830188679245282</v>
      </c>
      <c r="C40" s="11">
        <v>1.0716981132075472</v>
      </c>
      <c r="D40" s="11">
        <v>0.88301886792452833</v>
      </c>
      <c r="E40" s="11">
        <v>0.4037735849056604</v>
      </c>
      <c r="F40" s="11">
        <v>0.15094339622641509</v>
      </c>
      <c r="G40" s="10">
        <v>83.529411764705884</v>
      </c>
      <c r="H40" s="55">
        <v>2.1869158878504673</v>
      </c>
      <c r="I40" s="12">
        <v>37.383177570093459</v>
      </c>
      <c r="J40" s="10">
        <f t="shared" si="1"/>
        <v>17.09401709401709</v>
      </c>
      <c r="K40" s="10"/>
      <c r="L40" s="33"/>
      <c r="M40" s="33"/>
      <c r="N40" s="33"/>
      <c r="O40" s="29"/>
      <c r="P40" s="29"/>
      <c r="Q40" s="30"/>
      <c r="R40" s="29"/>
      <c r="S40" s="30"/>
      <c r="T40" s="30"/>
      <c r="U40" s="10"/>
      <c r="V40" s="19"/>
      <c r="W40" s="19"/>
      <c r="X40" s="19"/>
      <c r="Y40" s="11"/>
      <c r="Z40" s="11"/>
      <c r="AA40" s="10"/>
      <c r="AB40" s="18"/>
      <c r="AC40" s="10"/>
      <c r="AD40" s="10"/>
      <c r="AE40" s="10"/>
      <c r="AF40" s="40"/>
    </row>
    <row r="41" spans="1:32" x14ac:dyDescent="0.25">
      <c r="A41" s="67"/>
      <c r="B41" s="21">
        <v>1.2188679245283018</v>
      </c>
      <c r="C41" s="21">
        <v>0.98867924528301887</v>
      </c>
      <c r="D41" s="21">
        <v>0.81886792452830193</v>
      </c>
      <c r="E41" s="21">
        <v>0.41320754716981134</v>
      </c>
      <c r="F41" s="21">
        <v>0.15094339622641509</v>
      </c>
      <c r="G41" s="17">
        <v>81.114551083591337</v>
      </c>
      <c r="H41" s="22">
        <v>1.9817351598173516</v>
      </c>
      <c r="I41" s="15">
        <v>36.529680365296798</v>
      </c>
      <c r="J41" s="17">
        <f t="shared" si="1"/>
        <v>18.433179723502302</v>
      </c>
      <c r="K41" s="10"/>
      <c r="U41" s="10"/>
      <c r="V41" s="11"/>
      <c r="W41" s="11"/>
      <c r="X41" s="11"/>
      <c r="Y41" s="11"/>
      <c r="Z41" s="11"/>
      <c r="AA41" s="10"/>
      <c r="AB41" s="18"/>
      <c r="AC41" s="10"/>
      <c r="AD41" s="10"/>
      <c r="AE41" s="10"/>
      <c r="AF41" s="40"/>
    </row>
    <row r="42" spans="1:32" x14ac:dyDescent="0.25">
      <c r="A42" s="62" t="s">
        <v>10</v>
      </c>
      <c r="B42" s="60">
        <f>SUM(B3:B41)/39</f>
        <v>1.2922109337203673</v>
      </c>
      <c r="C42" s="60">
        <f>SUM(C3:C41)/36</f>
        <v>1.0641509433962264</v>
      </c>
      <c r="D42" s="59">
        <f t="shared" ref="D42:J42" si="13">SUM(D3:D41)/39</f>
        <v>0.8775036284470249</v>
      </c>
      <c r="E42" s="59">
        <f t="shared" si="13"/>
        <v>0.4338655055636188</v>
      </c>
      <c r="F42" s="59">
        <f t="shared" si="13"/>
        <v>0.15897435897435896</v>
      </c>
      <c r="G42" s="56">
        <f>SUM(G3:G41)/36</f>
        <v>82.101926674522758</v>
      </c>
      <c r="H42" s="53">
        <f t="shared" si="13"/>
        <v>2.0253749895168958</v>
      </c>
      <c r="I42" s="52">
        <f t="shared" si="13"/>
        <v>36.651181006453058</v>
      </c>
      <c r="J42" s="52">
        <f t="shared" si="13"/>
        <v>18.123419357458062</v>
      </c>
      <c r="K42" s="52"/>
      <c r="U42" s="52"/>
      <c r="V42" s="11"/>
      <c r="W42" s="11"/>
      <c r="X42" s="11"/>
      <c r="Y42" s="11"/>
      <c r="Z42" s="11"/>
      <c r="AA42" s="10"/>
      <c r="AB42" s="18"/>
      <c r="AC42" s="10"/>
      <c r="AD42" s="10"/>
      <c r="AE42" s="10"/>
      <c r="AF42" s="40"/>
    </row>
    <row r="43" spans="1:32" x14ac:dyDescent="0.25">
      <c r="A43" s="68" t="s">
        <v>9</v>
      </c>
      <c r="B43" s="7">
        <f t="shared" ref="B43:J43" si="14">_xlfn.STDEV.S(B3:B41)</f>
        <v>6.9175259989581517E-2</v>
      </c>
      <c r="C43" s="61">
        <v>4.4551330465240437E-2</v>
      </c>
      <c r="D43" s="7">
        <f t="shared" si="14"/>
        <v>4.7289588968604759E-2</v>
      </c>
      <c r="E43" s="7">
        <f t="shared" si="14"/>
        <v>2.8288473213094145E-2</v>
      </c>
      <c r="F43" s="7">
        <f t="shared" si="14"/>
        <v>1.0185717587112505E-2</v>
      </c>
      <c r="G43" s="8">
        <f t="shared" si="14"/>
        <v>2.4737918001758863</v>
      </c>
      <c r="H43" s="9">
        <f t="shared" si="14"/>
        <v>8.1197895557249475E-2</v>
      </c>
      <c r="I43" s="8">
        <f t="shared" si="14"/>
        <v>0.73067099330647323</v>
      </c>
      <c r="J43" s="8">
        <f t="shared" si="14"/>
        <v>0.78983246766908333</v>
      </c>
      <c r="K43" s="8"/>
      <c r="U43" s="8"/>
      <c r="V43" s="11"/>
      <c r="W43" s="11"/>
      <c r="X43" s="11"/>
      <c r="Y43" s="11"/>
      <c r="Z43" s="11"/>
      <c r="AA43" s="10"/>
      <c r="AB43" s="18"/>
      <c r="AC43" s="12"/>
      <c r="AD43" s="10"/>
      <c r="AE43" s="10"/>
      <c r="AF43" s="40"/>
    </row>
    <row r="44" spans="1:32" x14ac:dyDescent="0.25">
      <c r="B44" s="27"/>
      <c r="C44" s="27"/>
      <c r="D44" s="27"/>
      <c r="E44" s="27"/>
      <c r="F44" s="27"/>
      <c r="G44" s="28"/>
      <c r="H44" s="27"/>
      <c r="I44" s="28"/>
      <c r="J44" s="28"/>
      <c r="K44" s="28"/>
      <c r="U44" s="28"/>
      <c r="V44" s="11"/>
      <c r="W44" s="11"/>
      <c r="X44" s="11"/>
      <c r="Y44" s="11"/>
      <c r="Z44" s="11"/>
      <c r="AA44" s="10"/>
      <c r="AB44" s="18"/>
      <c r="AC44" s="12"/>
      <c r="AD44" s="10"/>
      <c r="AE44" s="10"/>
      <c r="AF44" s="40"/>
    </row>
    <row r="45" spans="1:32" x14ac:dyDescent="0.25">
      <c r="B45" s="29"/>
      <c r="C45" s="29"/>
      <c r="D45" s="29"/>
      <c r="E45" s="29"/>
      <c r="F45" s="29"/>
      <c r="G45" s="30"/>
      <c r="H45" s="29"/>
      <c r="I45" s="30"/>
      <c r="J45" s="30"/>
      <c r="K45" s="30"/>
      <c r="U45" s="30"/>
      <c r="V45" s="23"/>
      <c r="W45" s="23"/>
      <c r="X45" s="23"/>
      <c r="Y45" s="23"/>
      <c r="Z45" s="23"/>
      <c r="AA45" s="24"/>
      <c r="AB45" s="23"/>
      <c r="AC45" s="24"/>
      <c r="AD45" s="24"/>
      <c r="AE45" s="24"/>
      <c r="AF45" s="40"/>
    </row>
    <row r="46" spans="1:32" x14ac:dyDescent="0.25">
      <c r="V46" s="25"/>
      <c r="W46" s="25"/>
      <c r="X46" s="25"/>
      <c r="Y46" s="25"/>
      <c r="Z46" s="25"/>
      <c r="AA46" s="26"/>
      <c r="AB46" s="25"/>
      <c r="AC46" s="26"/>
      <c r="AD46" s="26"/>
      <c r="AE46" s="26"/>
      <c r="AF46" s="40"/>
    </row>
    <row r="47" spans="1:32" x14ac:dyDescent="0.25">
      <c r="V47" s="11"/>
      <c r="W47" s="11"/>
      <c r="X47" s="11"/>
      <c r="Y47" s="11"/>
      <c r="Z47" s="11"/>
      <c r="AA47" s="10"/>
      <c r="AB47" s="18"/>
      <c r="AC47" s="12"/>
      <c r="AD47" s="10"/>
      <c r="AE47" s="10"/>
      <c r="AF47" s="40"/>
    </row>
    <row r="48" spans="1:32" x14ac:dyDescent="0.25">
      <c r="V48" s="41"/>
      <c r="W48" s="41"/>
      <c r="X48" s="23"/>
      <c r="Y48" s="23"/>
      <c r="Z48" s="23"/>
      <c r="AA48" s="42"/>
      <c r="AB48" s="23"/>
      <c r="AC48" s="24"/>
      <c r="AD48" s="24"/>
      <c r="AE48" s="24"/>
      <c r="AF48" s="40"/>
    </row>
    <row r="49" spans="22:32" x14ac:dyDescent="0.25">
      <c r="V49" s="25"/>
      <c r="W49" s="25"/>
      <c r="X49" s="25"/>
      <c r="Y49" s="25"/>
      <c r="Z49" s="25"/>
      <c r="AA49" s="26"/>
      <c r="AB49" s="25"/>
      <c r="AC49" s="26"/>
      <c r="AD49" s="26"/>
      <c r="AE49" s="26"/>
      <c r="AF49" s="40"/>
    </row>
    <row r="50" spans="22:32" x14ac:dyDescent="0.25">
      <c r="V50" s="43"/>
      <c r="W50" s="43"/>
      <c r="X50" s="43"/>
      <c r="Y50" s="43"/>
      <c r="Z50" s="43"/>
      <c r="AA50" s="44"/>
      <c r="AB50" s="43"/>
      <c r="AC50" s="44"/>
      <c r="AD50" s="44"/>
      <c r="AE50" s="44"/>
      <c r="AF50" s="40"/>
    </row>
    <row r="51" spans="22:32" x14ac:dyDescent="0.25">
      <c r="V51" s="45"/>
      <c r="W51" s="45"/>
      <c r="X51" s="45"/>
      <c r="Y51" s="45"/>
      <c r="Z51" s="45"/>
      <c r="AA51" s="46"/>
      <c r="AB51" s="45"/>
      <c r="AC51" s="46"/>
      <c r="AD51" s="46"/>
      <c r="AE51" s="46"/>
      <c r="AF51" s="40"/>
    </row>
    <row r="52" spans="22:32" x14ac:dyDescent="0.25">
      <c r="V52" s="45"/>
      <c r="W52" s="45"/>
      <c r="X52" s="45"/>
      <c r="Y52" s="45"/>
      <c r="Z52" s="45"/>
      <c r="AA52" s="46"/>
      <c r="AB52" s="45"/>
      <c r="AC52" s="46"/>
      <c r="AD52" s="46"/>
      <c r="AE52" s="46"/>
      <c r="AF52" s="40"/>
    </row>
    <row r="53" spans="22:32" x14ac:dyDescent="0.25">
      <c r="V53" s="50"/>
      <c r="W53" s="47"/>
      <c r="X53" s="47"/>
      <c r="Y53" s="47"/>
      <c r="Z53" s="47"/>
      <c r="AA53" s="40"/>
      <c r="AB53" s="20"/>
      <c r="AC53" s="40"/>
      <c r="AD53" s="40"/>
      <c r="AE53" s="40"/>
      <c r="AF53" s="40"/>
    </row>
    <row r="54" spans="22:32" x14ac:dyDescent="0.25">
      <c r="V54" s="48"/>
      <c r="W54" s="48"/>
      <c r="X54" s="48"/>
      <c r="Y54" s="48"/>
      <c r="Z54" s="48"/>
      <c r="AA54" s="49"/>
      <c r="AB54" s="49"/>
      <c r="AC54" s="49"/>
      <c r="AD54" s="49"/>
      <c r="AE54" s="49"/>
      <c r="AF54" s="40"/>
    </row>
    <row r="55" spans="22:32" x14ac:dyDescent="0.25">
      <c r="V55" s="11"/>
      <c r="W55" s="11"/>
      <c r="X55" s="11"/>
      <c r="Y55" s="11"/>
      <c r="Z55" s="11"/>
      <c r="AA55" s="10"/>
      <c r="AB55" s="18"/>
      <c r="AC55" s="12"/>
      <c r="AD55" s="10"/>
      <c r="AE55" s="10"/>
      <c r="AF55" s="40"/>
    </row>
    <row r="56" spans="22:32" x14ac:dyDescent="0.25">
      <c r="V56" s="11"/>
      <c r="W56" s="11"/>
      <c r="X56" s="11"/>
      <c r="Y56" s="11"/>
      <c r="Z56" s="11"/>
      <c r="AA56" s="10"/>
      <c r="AB56" s="18"/>
      <c r="AC56" s="12"/>
      <c r="AD56" s="10"/>
      <c r="AE56" s="10"/>
      <c r="AF56" s="40"/>
    </row>
    <row r="57" spans="22:32" x14ac:dyDescent="0.25">
      <c r="V57" s="11"/>
      <c r="W57" s="11"/>
      <c r="X57" s="11"/>
      <c r="Y57" s="11"/>
      <c r="Z57" s="11"/>
      <c r="AA57" s="10"/>
      <c r="AB57" s="18"/>
      <c r="AC57" s="12"/>
      <c r="AD57" s="10"/>
      <c r="AE57" s="10"/>
      <c r="AF57" s="40"/>
    </row>
    <row r="58" spans="22:32" x14ac:dyDescent="0.25">
      <c r="V58" s="11"/>
      <c r="W58" s="11"/>
      <c r="X58" s="11"/>
      <c r="Y58" s="11"/>
      <c r="Z58" s="11"/>
      <c r="AA58" s="31"/>
      <c r="AB58" s="18"/>
      <c r="AC58" s="12"/>
      <c r="AD58" s="10"/>
      <c r="AE58" s="10"/>
      <c r="AF58" s="40"/>
    </row>
    <row r="59" spans="22:32" x14ac:dyDescent="0.25">
      <c r="V59" s="11"/>
      <c r="W59" s="11"/>
      <c r="X59" s="11"/>
      <c r="Y59" s="11"/>
      <c r="Z59" s="11"/>
      <c r="AA59" s="31"/>
      <c r="AB59" s="18"/>
      <c r="AC59" s="12"/>
      <c r="AD59" s="10"/>
      <c r="AE59" s="10"/>
      <c r="AF59" s="40"/>
    </row>
    <row r="60" spans="22:32" x14ac:dyDescent="0.25">
      <c r="V60" s="11"/>
      <c r="W60" s="11"/>
      <c r="X60" s="11"/>
      <c r="Y60" s="11"/>
      <c r="Z60" s="11"/>
      <c r="AA60" s="31"/>
      <c r="AB60" s="18"/>
      <c r="AC60" s="12"/>
      <c r="AD60" s="10"/>
      <c r="AE60" s="10"/>
      <c r="AF60" s="40"/>
    </row>
    <row r="61" spans="22:32" x14ac:dyDescent="0.25">
      <c r="V61" s="11"/>
      <c r="W61" s="11"/>
      <c r="X61" s="11"/>
      <c r="Y61" s="11"/>
      <c r="Z61" s="11"/>
      <c r="AA61" s="10"/>
      <c r="AB61" s="18"/>
      <c r="AC61" s="12"/>
      <c r="AD61" s="10"/>
      <c r="AE61" s="10"/>
      <c r="AF61" s="40"/>
    </row>
    <row r="62" spans="22:32" x14ac:dyDescent="0.25">
      <c r="V62" s="11"/>
      <c r="W62" s="11"/>
      <c r="X62" s="11"/>
      <c r="Y62" s="11"/>
      <c r="Z62" s="11"/>
      <c r="AA62" s="31"/>
      <c r="AB62" s="18"/>
      <c r="AC62" s="12"/>
      <c r="AD62" s="10"/>
      <c r="AE62" s="10"/>
      <c r="AF62" s="40"/>
    </row>
    <row r="63" spans="22:32" x14ac:dyDescent="0.25">
      <c r="V63" s="11"/>
      <c r="W63" s="11"/>
      <c r="X63" s="11"/>
      <c r="Y63" s="11"/>
      <c r="Z63" s="11"/>
      <c r="AA63" s="31"/>
      <c r="AB63" s="18"/>
      <c r="AC63" s="12"/>
      <c r="AD63" s="10"/>
      <c r="AE63" s="10"/>
      <c r="AF63" s="40"/>
    </row>
    <row r="64" spans="22:32" x14ac:dyDescent="0.25">
      <c r="V64" s="11"/>
      <c r="W64" s="11"/>
      <c r="X64" s="11"/>
      <c r="Y64" s="11"/>
      <c r="Z64" s="11"/>
      <c r="AA64" s="10"/>
      <c r="AB64" s="18"/>
      <c r="AC64" s="12"/>
      <c r="AD64" s="10"/>
      <c r="AE64" s="10"/>
      <c r="AF64" s="40"/>
    </row>
    <row r="65" spans="22:32" x14ac:dyDescent="0.25">
      <c r="V65" s="11"/>
      <c r="W65" s="11"/>
      <c r="X65" s="11"/>
      <c r="Y65" s="11"/>
      <c r="Z65" s="11"/>
      <c r="AA65" s="10"/>
      <c r="AB65" s="18"/>
      <c r="AC65" s="12"/>
      <c r="AD65" s="10"/>
      <c r="AE65" s="10"/>
      <c r="AF65" s="40"/>
    </row>
    <row r="66" spans="22:32" x14ac:dyDescent="0.25">
      <c r="V66" s="11"/>
      <c r="W66" s="11"/>
      <c r="X66" s="11"/>
      <c r="Y66" s="11"/>
      <c r="Z66" s="11"/>
      <c r="AA66" s="31"/>
      <c r="AB66" s="18"/>
      <c r="AC66" s="12"/>
      <c r="AD66" s="10"/>
      <c r="AE66" s="10"/>
      <c r="AF66" s="40"/>
    </row>
    <row r="67" spans="22:32" x14ac:dyDescent="0.25">
      <c r="V67" s="11"/>
      <c r="W67" s="11"/>
      <c r="X67" s="11"/>
      <c r="Y67" s="11"/>
      <c r="Z67" s="11"/>
      <c r="AA67" s="10"/>
      <c r="AB67" s="18"/>
      <c r="AC67" s="12"/>
      <c r="AD67" s="10"/>
      <c r="AE67" s="10"/>
      <c r="AF67" s="40"/>
    </row>
    <row r="68" spans="22:32" x14ac:dyDescent="0.25">
      <c r="V68" s="11"/>
      <c r="W68" s="11"/>
      <c r="X68" s="11"/>
      <c r="Y68" s="11"/>
      <c r="Z68" s="11"/>
      <c r="AA68" s="10"/>
      <c r="AB68" s="18"/>
      <c r="AC68" s="12"/>
      <c r="AD68" s="10"/>
      <c r="AE68" s="10"/>
      <c r="AF68" s="40"/>
    </row>
    <row r="69" spans="22:32" x14ac:dyDescent="0.25">
      <c r="V69" s="11"/>
      <c r="W69" s="11"/>
      <c r="X69" s="11"/>
      <c r="Y69" s="11"/>
      <c r="Z69" s="11"/>
      <c r="AA69" s="31"/>
      <c r="AB69" s="18"/>
      <c r="AC69" s="12"/>
      <c r="AD69" s="10"/>
      <c r="AE69" s="10"/>
      <c r="AF69" s="40"/>
    </row>
    <row r="70" spans="22:32" x14ac:dyDescent="0.25">
      <c r="V70" s="11"/>
      <c r="W70" s="11"/>
      <c r="X70" s="11"/>
      <c r="Y70" s="11"/>
      <c r="Z70" s="11"/>
      <c r="AA70" s="10"/>
      <c r="AB70" s="18"/>
      <c r="AC70" s="12"/>
      <c r="AD70" s="10"/>
      <c r="AE70" s="10"/>
      <c r="AF70" s="40"/>
    </row>
    <row r="71" spans="22:32" x14ac:dyDescent="0.25">
      <c r="V71" s="11"/>
      <c r="W71" s="11"/>
      <c r="X71" s="11"/>
      <c r="Y71" s="11"/>
      <c r="Z71" s="11"/>
      <c r="AA71" s="10"/>
      <c r="AB71" s="18"/>
      <c r="AC71" s="12"/>
      <c r="AD71" s="10"/>
      <c r="AE71" s="10"/>
      <c r="AF71" s="40"/>
    </row>
    <row r="72" spans="22:32" x14ac:dyDescent="0.25">
      <c r="V72" s="11"/>
      <c r="W72" s="11"/>
      <c r="X72" s="11"/>
      <c r="Y72" s="11"/>
      <c r="Z72" s="11"/>
      <c r="AA72" s="10"/>
      <c r="AB72" s="18"/>
      <c r="AC72" s="12"/>
      <c r="AD72" s="10"/>
      <c r="AE72" s="10"/>
      <c r="AF72" s="40"/>
    </row>
    <row r="73" spans="22:32" x14ac:dyDescent="0.25">
      <c r="V73" s="11"/>
      <c r="W73" s="11"/>
      <c r="X73" s="11"/>
      <c r="Y73" s="11"/>
      <c r="Z73" s="11"/>
      <c r="AA73" s="10"/>
      <c r="AB73" s="18"/>
      <c r="AC73" s="12"/>
      <c r="AD73" s="10"/>
      <c r="AE73" s="10"/>
      <c r="AF73" s="40"/>
    </row>
    <row r="74" spans="22:32" x14ac:dyDescent="0.25">
      <c r="V74" s="11"/>
      <c r="W74" s="11"/>
      <c r="X74" s="11"/>
      <c r="Y74" s="11"/>
      <c r="Z74" s="11"/>
      <c r="AA74" s="10"/>
      <c r="AB74" s="18"/>
      <c r="AC74" s="12"/>
      <c r="AD74" s="10"/>
      <c r="AE74" s="10"/>
      <c r="AF74" s="40"/>
    </row>
    <row r="75" spans="22:32" x14ac:dyDescent="0.25">
      <c r="V75" s="11"/>
      <c r="W75" s="11"/>
      <c r="X75" s="11"/>
      <c r="Y75" s="11"/>
      <c r="Z75" s="11"/>
      <c r="AA75" s="10"/>
      <c r="AB75" s="18"/>
      <c r="AC75" s="12"/>
      <c r="AD75" s="10"/>
      <c r="AE75" s="10"/>
      <c r="AF75" s="40"/>
    </row>
    <row r="76" spans="22:32" x14ac:dyDescent="0.25">
      <c r="V76" s="11"/>
      <c r="W76" s="11"/>
      <c r="X76" s="11"/>
      <c r="Y76" s="11"/>
      <c r="Z76" s="11"/>
      <c r="AA76" s="10"/>
      <c r="AB76" s="18"/>
      <c r="AC76" s="12"/>
      <c r="AD76" s="10"/>
      <c r="AE76" s="10"/>
      <c r="AF76" s="40"/>
    </row>
    <row r="77" spans="22:32" x14ac:dyDescent="0.25">
      <c r="V77" s="11"/>
      <c r="W77" s="11"/>
      <c r="X77" s="11"/>
      <c r="Y77" s="11"/>
      <c r="Z77" s="11"/>
      <c r="AA77" s="10"/>
      <c r="AB77" s="18"/>
      <c r="AC77" s="12"/>
      <c r="AD77" s="10"/>
      <c r="AE77" s="10"/>
      <c r="AF77" s="40"/>
    </row>
    <row r="78" spans="22:32" x14ac:dyDescent="0.25">
      <c r="V78" s="11"/>
      <c r="W78" s="11"/>
      <c r="X78" s="11"/>
      <c r="Y78" s="11"/>
      <c r="Z78" s="11"/>
      <c r="AA78" s="10"/>
      <c r="AB78" s="18"/>
      <c r="AC78" s="12"/>
      <c r="AD78" s="10"/>
      <c r="AE78" s="10"/>
      <c r="AF78" s="40"/>
    </row>
    <row r="79" spans="22:32" x14ac:dyDescent="0.25">
      <c r="V79" s="11"/>
      <c r="W79" s="11"/>
      <c r="X79" s="11"/>
      <c r="Y79" s="11"/>
      <c r="Z79" s="11"/>
      <c r="AA79" s="10"/>
      <c r="AB79" s="18"/>
      <c r="AC79" s="12"/>
      <c r="AD79" s="10"/>
      <c r="AE79" s="10"/>
      <c r="AF79" s="40"/>
    </row>
    <row r="80" spans="22:32" x14ac:dyDescent="0.25">
      <c r="V80" s="11"/>
      <c r="W80" s="11"/>
      <c r="X80" s="11"/>
      <c r="Y80" s="11"/>
      <c r="Z80" s="11"/>
      <c r="AA80" s="10"/>
      <c r="AB80" s="18"/>
      <c r="AC80" s="12"/>
      <c r="AD80" s="10"/>
      <c r="AE80" s="10"/>
      <c r="AF80" s="40"/>
    </row>
    <row r="81" spans="22:32" x14ac:dyDescent="0.25">
      <c r="V81" s="11"/>
      <c r="W81" s="11"/>
      <c r="X81" s="11"/>
      <c r="Y81" s="11"/>
      <c r="Z81" s="11"/>
      <c r="AA81" s="10"/>
      <c r="AB81" s="18"/>
      <c r="AC81" s="12"/>
      <c r="AD81" s="10"/>
      <c r="AE81" s="10"/>
      <c r="AF81" s="40"/>
    </row>
    <row r="82" spans="22:32" x14ac:dyDescent="0.25">
      <c r="V82" s="11"/>
      <c r="W82" s="11"/>
      <c r="X82" s="11"/>
      <c r="Y82" s="11"/>
      <c r="Z82" s="11"/>
      <c r="AA82" s="10"/>
      <c r="AB82" s="18"/>
      <c r="AC82" s="12"/>
      <c r="AD82" s="10"/>
      <c r="AE82" s="10"/>
      <c r="AF82" s="40"/>
    </row>
    <row r="83" spans="22:32" x14ac:dyDescent="0.25">
      <c r="V83" s="11"/>
      <c r="W83" s="11"/>
      <c r="X83" s="11"/>
      <c r="Y83" s="11"/>
      <c r="Z83" s="11"/>
      <c r="AA83" s="10"/>
      <c r="AB83" s="18"/>
      <c r="AC83" s="12"/>
      <c r="AD83" s="10"/>
      <c r="AE83" s="10"/>
      <c r="AF83" s="40"/>
    </row>
    <row r="84" spans="22:32" x14ac:dyDescent="0.25">
      <c r="V84" s="11"/>
      <c r="W84" s="11"/>
      <c r="X84" s="11"/>
      <c r="Y84" s="11"/>
      <c r="Z84" s="11"/>
      <c r="AA84" s="10"/>
      <c r="AB84" s="18"/>
      <c r="AC84" s="12"/>
      <c r="AD84" s="10"/>
      <c r="AE84" s="10"/>
      <c r="AF84" s="40"/>
    </row>
    <row r="85" spans="22:32" x14ac:dyDescent="0.25">
      <c r="V85" s="11"/>
      <c r="W85" s="11"/>
      <c r="X85" s="11"/>
      <c r="Y85" s="11"/>
      <c r="Z85" s="11"/>
      <c r="AA85" s="10"/>
      <c r="AB85" s="18"/>
      <c r="AC85" s="12"/>
      <c r="AD85" s="10"/>
      <c r="AE85" s="10"/>
      <c r="AF85" s="40"/>
    </row>
    <row r="86" spans="22:32" x14ac:dyDescent="0.25">
      <c r="V86" s="11"/>
      <c r="W86" s="11"/>
      <c r="X86" s="11"/>
      <c r="Y86" s="11"/>
      <c r="Z86" s="11"/>
      <c r="AA86" s="10"/>
      <c r="AB86" s="18"/>
      <c r="AC86" s="12"/>
      <c r="AD86" s="10"/>
      <c r="AE86" s="10"/>
      <c r="AF86" s="40"/>
    </row>
    <row r="87" spans="22:32" x14ac:dyDescent="0.25">
      <c r="V87" s="11"/>
      <c r="W87" s="11"/>
      <c r="X87" s="11"/>
      <c r="Y87" s="11"/>
      <c r="Z87" s="11"/>
      <c r="AA87" s="10"/>
      <c r="AB87" s="18"/>
      <c r="AC87" s="12"/>
      <c r="AD87" s="10"/>
      <c r="AE87" s="10"/>
      <c r="AF87" s="40"/>
    </row>
    <row r="88" spans="22:32" x14ac:dyDescent="0.25">
      <c r="V88" s="23"/>
      <c r="W88" s="23"/>
      <c r="X88" s="23"/>
      <c r="Y88" s="23"/>
      <c r="Z88" s="23"/>
      <c r="AA88" s="24"/>
      <c r="AB88" s="23"/>
      <c r="AC88" s="24"/>
      <c r="AD88" s="24"/>
      <c r="AE88" s="24"/>
      <c r="AF88" s="40"/>
    </row>
    <row r="89" spans="22:32" x14ac:dyDescent="0.25">
      <c r="V89" s="25"/>
      <c r="W89" s="25"/>
      <c r="X89" s="25"/>
      <c r="Y89" s="25"/>
      <c r="Z89" s="25"/>
      <c r="AA89" s="26"/>
      <c r="AB89" s="25"/>
      <c r="AC89" s="26"/>
      <c r="AD89" s="26"/>
      <c r="AE89" s="26"/>
      <c r="AF89" s="40"/>
    </row>
    <row r="90" spans="22:32" x14ac:dyDescent="0.25">
      <c r="V90" s="43"/>
      <c r="W90" s="43"/>
      <c r="X90" s="43"/>
      <c r="Y90" s="43"/>
      <c r="Z90" s="43"/>
      <c r="AA90" s="44"/>
      <c r="AB90" s="43"/>
      <c r="AC90" s="44"/>
      <c r="AD90" s="44"/>
      <c r="AE90" s="44"/>
      <c r="AF90" s="40"/>
    </row>
    <row r="91" spans="22:32" x14ac:dyDescent="0.25">
      <c r="V91" s="45"/>
      <c r="W91" s="45"/>
      <c r="X91" s="45"/>
      <c r="Y91" s="45"/>
      <c r="Z91" s="45"/>
      <c r="AA91" s="46"/>
      <c r="AB91" s="45"/>
      <c r="AC91" s="46"/>
      <c r="AD91" s="46"/>
      <c r="AE91" s="46"/>
      <c r="AF91" s="40"/>
    </row>
    <row r="92" spans="22:32" x14ac:dyDescent="0.25">
      <c r="V92" s="45"/>
      <c r="W92" s="45"/>
      <c r="X92" s="45"/>
      <c r="Y92" s="45"/>
      <c r="Z92" s="45"/>
      <c r="AA92" s="46"/>
      <c r="AB92" s="45"/>
      <c r="AC92" s="46"/>
      <c r="AD92" s="46"/>
      <c r="AE92" s="46"/>
      <c r="AF92" s="40"/>
    </row>
    <row r="93" spans="22:32" x14ac:dyDescent="0.25">
      <c r="V93" s="51"/>
      <c r="W93" s="47"/>
      <c r="X93" s="47"/>
      <c r="Y93" s="47"/>
      <c r="Z93" s="47"/>
      <c r="AA93" s="40"/>
      <c r="AB93" s="20"/>
      <c r="AC93" s="40"/>
      <c r="AD93" s="40"/>
      <c r="AE93" s="40"/>
      <c r="AF93" s="40"/>
    </row>
    <row r="94" spans="22:32" x14ac:dyDescent="0.25">
      <c r="V94" s="47"/>
      <c r="W94" s="47"/>
      <c r="X94" s="47"/>
      <c r="Y94" s="47"/>
      <c r="Z94" s="47"/>
      <c r="AA94" s="40"/>
      <c r="AB94" s="20"/>
      <c r="AC94" s="40"/>
      <c r="AD94" s="40"/>
      <c r="AE94" s="40"/>
      <c r="AF94" s="40"/>
    </row>
    <row r="95" spans="22:32" x14ac:dyDescent="0.25">
      <c r="V95" s="47"/>
      <c r="W95" s="47"/>
      <c r="X95" s="47"/>
      <c r="Y95" s="47"/>
      <c r="Z95" s="47"/>
      <c r="AA95" s="40"/>
      <c r="AB95" s="20"/>
      <c r="AC95" s="40"/>
      <c r="AD95" s="40"/>
      <c r="AE95" s="40"/>
      <c r="AF95" s="40"/>
    </row>
    <row r="96" spans="22:32" x14ac:dyDescent="0.25">
      <c r="V96" s="47"/>
      <c r="W96" s="47"/>
      <c r="X96" s="47"/>
      <c r="Y96" s="47"/>
      <c r="Z96" s="47"/>
      <c r="AA96" s="40"/>
      <c r="AB96" s="20"/>
      <c r="AC96" s="40"/>
      <c r="AD96" s="40"/>
      <c r="AE96" s="40"/>
      <c r="AF96" s="4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Supplement 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2024-10-13T12:44:16Z</dcterms:created>
  <dcterms:modified xsi:type="dcterms:W3CDTF">2025-03-10T15:57:59Z</dcterms:modified>
</cp:coreProperties>
</file>